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март\"/>
    </mc:Choice>
  </mc:AlternateContent>
  <bookViews>
    <workbookView xWindow="-120" yWindow="-120" windowWidth="19440" windowHeight="15000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Титульный" sheetId="18" r:id="rId6"/>
    <sheet name="Национальные проекты" sheetId="17" state="hidden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'!$D$1:$D$166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'!$6:$9</definedName>
    <definedName name="_xlnm.Print_Area" localSheetId="2">'Выполнение работ'!$A$1:$Q$81</definedName>
    <definedName name="_xlnm.Print_Area" localSheetId="3">'Финансирование '!$A$1:$AR$141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4" l="1"/>
  <c r="D11" i="14"/>
  <c r="D12" i="14"/>
  <c r="L75" i="13"/>
  <c r="M75" i="13" s="1"/>
  <c r="T75" i="13"/>
  <c r="X75" i="13"/>
  <c r="Y75" i="13" s="1"/>
  <c r="AF75" i="13"/>
  <c r="AJ75" i="13"/>
  <c r="AK75" i="13" s="1"/>
  <c r="K78" i="13"/>
  <c r="E78" i="13" s="1"/>
  <c r="L78" i="13"/>
  <c r="M78" i="13" s="1"/>
  <c r="N78" i="13"/>
  <c r="N75" i="13" s="1"/>
  <c r="O78" i="13"/>
  <c r="P78" i="13" s="1"/>
  <c r="Q78" i="13"/>
  <c r="Q75" i="13" s="1"/>
  <c r="R78" i="13"/>
  <c r="R75" i="13" s="1"/>
  <c r="S75" i="13" s="1"/>
  <c r="S78" i="13"/>
  <c r="T78" i="13"/>
  <c r="U78" i="13"/>
  <c r="U75" i="13" s="1"/>
  <c r="V75" i="13" s="1"/>
  <c r="V78" i="13"/>
  <c r="W78" i="13"/>
  <c r="W75" i="13" s="1"/>
  <c r="X78" i="13"/>
  <c r="Y78" i="13" s="1"/>
  <c r="Z78" i="13"/>
  <c r="Z75" i="13" s="1"/>
  <c r="AA78" i="13"/>
  <c r="AB78" i="13" s="1"/>
  <c r="AC78" i="13"/>
  <c r="AC75" i="13" s="1"/>
  <c r="AD78" i="13"/>
  <c r="AD75" i="13" s="1"/>
  <c r="AE75" i="13" s="1"/>
  <c r="AE78" i="13"/>
  <c r="AF78" i="13"/>
  <c r="AG78" i="13"/>
  <c r="AG75" i="13" s="1"/>
  <c r="AH75" i="13" s="1"/>
  <c r="AH78" i="13"/>
  <c r="AI78" i="13"/>
  <c r="AI75" i="13" s="1"/>
  <c r="AJ78" i="13"/>
  <c r="AK78" i="13" s="1"/>
  <c r="AL78" i="13"/>
  <c r="AL75" i="13" s="1"/>
  <c r="AM78" i="13"/>
  <c r="AN78" i="13" s="1"/>
  <c r="AO78" i="13"/>
  <c r="AO75" i="13" s="1"/>
  <c r="AP78" i="13"/>
  <c r="AP75" i="13" s="1"/>
  <c r="AQ75" i="13" s="1"/>
  <c r="AQ78" i="13"/>
  <c r="AA75" i="13" l="1"/>
  <c r="AB75" i="13" s="1"/>
  <c r="K75" i="13"/>
  <c r="E75" i="13" s="1"/>
  <c r="AM75" i="13"/>
  <c r="AN75" i="13" s="1"/>
  <c r="O75" i="13"/>
  <c r="P75" i="13" s="1"/>
  <c r="I78" i="13"/>
  <c r="H78" i="13"/>
  <c r="AQ119" i="13"/>
  <c r="AN119" i="13"/>
  <c r="AK119" i="13"/>
  <c r="AH119" i="13"/>
  <c r="AE119" i="13"/>
  <c r="AB119" i="13"/>
  <c r="Y119" i="13"/>
  <c r="V119" i="13"/>
  <c r="S119" i="13"/>
  <c r="P119" i="13"/>
  <c r="M119" i="13"/>
  <c r="J119" i="13"/>
  <c r="F119" i="13"/>
  <c r="G119" i="13" s="1"/>
  <c r="E119" i="13"/>
  <c r="AQ118" i="13"/>
  <c r="AN118" i="13"/>
  <c r="AK118" i="13"/>
  <c r="AH118" i="13"/>
  <c r="AE118" i="13"/>
  <c r="AB118" i="13"/>
  <c r="Y118" i="13"/>
  <c r="V118" i="13"/>
  <c r="S118" i="13"/>
  <c r="P118" i="13"/>
  <c r="M118" i="13"/>
  <c r="J118" i="13"/>
  <c r="G118" i="13"/>
  <c r="F118" i="13"/>
  <c r="E118" i="13"/>
  <c r="AQ117" i="13"/>
  <c r="AN117" i="13"/>
  <c r="AK117" i="13"/>
  <c r="AH117" i="13"/>
  <c r="AE117" i="13"/>
  <c r="AB117" i="13"/>
  <c r="Y117" i="13"/>
  <c r="V117" i="13"/>
  <c r="S117" i="13"/>
  <c r="P117" i="13"/>
  <c r="M117" i="13"/>
  <c r="J117" i="13"/>
  <c r="F117" i="13"/>
  <c r="G117" i="13" s="1"/>
  <c r="E117" i="13"/>
  <c r="AQ116" i="13"/>
  <c r="AN116" i="13"/>
  <c r="AK116" i="13"/>
  <c r="AH116" i="13"/>
  <c r="AE116" i="13"/>
  <c r="AB116" i="13"/>
  <c r="Y116" i="13"/>
  <c r="V116" i="13"/>
  <c r="S116" i="13"/>
  <c r="P116" i="13"/>
  <c r="M116" i="13"/>
  <c r="J116" i="13"/>
  <c r="F116" i="13"/>
  <c r="G116" i="13" s="1"/>
  <c r="E116" i="13"/>
  <c r="AQ115" i="13"/>
  <c r="AP115" i="13"/>
  <c r="AO115" i="13"/>
  <c r="AM115" i="13"/>
  <c r="AN115" i="13" s="1"/>
  <c r="AL115" i="13"/>
  <c r="AJ115" i="13"/>
  <c r="AK115" i="13" s="1"/>
  <c r="AI115" i="13"/>
  <c r="AG115" i="13"/>
  <c r="AH115" i="13" s="1"/>
  <c r="AF115" i="13"/>
  <c r="AE115" i="13"/>
  <c r="AD115" i="13"/>
  <c r="AC115" i="13"/>
  <c r="AA115" i="13"/>
  <c r="AB115" i="13" s="1"/>
  <c r="Z115" i="13"/>
  <c r="X115" i="13"/>
  <c r="Y115" i="13" s="1"/>
  <c r="W115" i="13"/>
  <c r="U115" i="13"/>
  <c r="V115" i="13" s="1"/>
  <c r="T115" i="13"/>
  <c r="S115" i="13"/>
  <c r="R115" i="13"/>
  <c r="Q115" i="13"/>
  <c r="O115" i="13"/>
  <c r="P115" i="13" s="1"/>
  <c r="N115" i="13"/>
  <c r="L115" i="13"/>
  <c r="M115" i="13" s="1"/>
  <c r="K115" i="13"/>
  <c r="I115" i="13"/>
  <c r="J115" i="13" s="1"/>
  <c r="H115" i="13"/>
  <c r="E115" i="13" l="1"/>
  <c r="F115" i="13"/>
  <c r="G115" i="13" s="1"/>
  <c r="E11" i="14"/>
  <c r="K122" i="13" l="1"/>
  <c r="L122" i="13"/>
  <c r="M122" i="13"/>
  <c r="N122" i="13"/>
  <c r="O122" i="13"/>
  <c r="P122" i="13" s="1"/>
  <c r="Q122" i="13"/>
  <c r="R122" i="13"/>
  <c r="T122" i="13"/>
  <c r="U122" i="13"/>
  <c r="V122" i="13"/>
  <c r="W122" i="13"/>
  <c r="X122" i="13"/>
  <c r="Y122" i="13" s="1"/>
  <c r="Z122" i="13"/>
  <c r="AA122" i="13"/>
  <c r="AB122" i="13" s="1"/>
  <c r="AC122" i="13"/>
  <c r="AC121" i="13" s="1"/>
  <c r="AD122" i="13"/>
  <c r="AE122" i="13"/>
  <c r="AF122" i="13"/>
  <c r="AG122" i="13"/>
  <c r="AI122" i="13"/>
  <c r="AJ122" i="13"/>
  <c r="AK122" i="13"/>
  <c r="AL122" i="13"/>
  <c r="AM122" i="13"/>
  <c r="AN122" i="13" s="1"/>
  <c r="AO122" i="13"/>
  <c r="AP122" i="13"/>
  <c r="K123" i="13"/>
  <c r="L123" i="13"/>
  <c r="M123" i="13" s="1"/>
  <c r="N123" i="13"/>
  <c r="O123" i="13"/>
  <c r="P123" i="13" s="1"/>
  <c r="Q123" i="13"/>
  <c r="R123" i="13"/>
  <c r="S123" i="13" s="1"/>
  <c r="T123" i="13"/>
  <c r="U123" i="13"/>
  <c r="V123" i="13"/>
  <c r="W123" i="13"/>
  <c r="X123" i="13"/>
  <c r="Y123" i="13" s="1"/>
  <c r="Z123" i="13"/>
  <c r="AA123" i="13"/>
  <c r="AB123" i="13" s="1"/>
  <c r="AC123" i="13"/>
  <c r="AD123" i="13"/>
  <c r="AE123" i="13" s="1"/>
  <c r="AF123" i="13"/>
  <c r="AG123" i="13"/>
  <c r="AH123" i="13" s="1"/>
  <c r="AI123" i="13"/>
  <c r="AJ123" i="13"/>
  <c r="AK123" i="13"/>
  <c r="AL123" i="13"/>
  <c r="AM123" i="13"/>
  <c r="AN123" i="13" s="1"/>
  <c r="AO123" i="13"/>
  <c r="AP123" i="13"/>
  <c r="AQ123" i="13" s="1"/>
  <c r="K124" i="13"/>
  <c r="L124" i="13"/>
  <c r="M124" i="13"/>
  <c r="N124" i="13"/>
  <c r="O124" i="13"/>
  <c r="P124" i="13" s="1"/>
  <c r="Q124" i="13"/>
  <c r="R124" i="13"/>
  <c r="S124" i="13"/>
  <c r="T124" i="13"/>
  <c r="U124" i="13"/>
  <c r="V124" i="13" s="1"/>
  <c r="W124" i="13"/>
  <c r="X124" i="13"/>
  <c r="Y124" i="13" s="1"/>
  <c r="Z124" i="13"/>
  <c r="AA124" i="13"/>
  <c r="AB124" i="13"/>
  <c r="AC124" i="13"/>
  <c r="AD124" i="13"/>
  <c r="AE124" i="13" s="1"/>
  <c r="AF124" i="13"/>
  <c r="AG124" i="13"/>
  <c r="AH124" i="13" s="1"/>
  <c r="AI124" i="13"/>
  <c r="AJ124" i="13"/>
  <c r="AK124" i="13"/>
  <c r="AL124" i="13"/>
  <c r="AM124" i="13"/>
  <c r="AN124" i="13" s="1"/>
  <c r="AO124" i="13"/>
  <c r="AP124" i="13"/>
  <c r="AQ124" i="13"/>
  <c r="K125" i="13"/>
  <c r="L125" i="13"/>
  <c r="N125" i="13"/>
  <c r="O125" i="13"/>
  <c r="Q125" i="13"/>
  <c r="R125" i="13"/>
  <c r="S125" i="13"/>
  <c r="T125" i="13"/>
  <c r="U125" i="13"/>
  <c r="V125" i="13" s="1"/>
  <c r="W125" i="13"/>
  <c r="X125" i="13"/>
  <c r="Y125" i="13" s="1"/>
  <c r="Z125" i="13"/>
  <c r="AA125" i="13"/>
  <c r="AB125" i="13" s="1"/>
  <c r="AC125" i="13"/>
  <c r="AD125" i="13"/>
  <c r="AE125" i="13" s="1"/>
  <c r="AF125" i="13"/>
  <c r="AG125" i="13"/>
  <c r="AH125" i="13"/>
  <c r="AI125" i="13"/>
  <c r="AJ125" i="13"/>
  <c r="AJ121" i="13" s="1"/>
  <c r="AK121" i="13" s="1"/>
  <c r="AL125" i="13"/>
  <c r="AM125" i="13"/>
  <c r="AN125" i="13" s="1"/>
  <c r="AO125" i="13"/>
  <c r="AP125" i="13"/>
  <c r="AQ125" i="13" s="1"/>
  <c r="J123" i="13"/>
  <c r="I122" i="13"/>
  <c r="J122" i="13" s="1"/>
  <c r="I123" i="13"/>
  <c r="I124" i="13"/>
  <c r="I125" i="13"/>
  <c r="J125" i="13" s="1"/>
  <c r="H123" i="13"/>
  <c r="H124" i="13"/>
  <c r="H125" i="13"/>
  <c r="E125" i="13" s="1"/>
  <c r="H122" i="13"/>
  <c r="E122" i="13" s="1"/>
  <c r="K127" i="13"/>
  <c r="L127" i="13"/>
  <c r="M127" i="13"/>
  <c r="N127" i="13"/>
  <c r="O127" i="13"/>
  <c r="P127" i="13" s="1"/>
  <c r="Q127" i="13"/>
  <c r="R127" i="13"/>
  <c r="R126" i="13" s="1"/>
  <c r="S126" i="13" s="1"/>
  <c r="T127" i="13"/>
  <c r="U127" i="13"/>
  <c r="V127" i="13"/>
  <c r="W127" i="13"/>
  <c r="X127" i="13"/>
  <c r="Y127" i="13" s="1"/>
  <c r="Z127" i="13"/>
  <c r="AA127" i="13"/>
  <c r="AB127" i="13" s="1"/>
  <c r="AC127" i="13"/>
  <c r="AC126" i="13" s="1"/>
  <c r="AD127" i="13"/>
  <c r="AE127" i="13"/>
  <c r="AF127" i="13"/>
  <c r="AG127" i="13"/>
  <c r="AI127" i="13"/>
  <c r="AJ127" i="13"/>
  <c r="AK127" i="13"/>
  <c r="AL127" i="13"/>
  <c r="AM127" i="13"/>
  <c r="AN127" i="13" s="1"/>
  <c r="AO127" i="13"/>
  <c r="AP127" i="13"/>
  <c r="AP126" i="13" s="1"/>
  <c r="AQ126" i="13" s="1"/>
  <c r="K128" i="13"/>
  <c r="L128" i="13"/>
  <c r="M128" i="13"/>
  <c r="N128" i="13"/>
  <c r="O128" i="13"/>
  <c r="P128" i="13" s="1"/>
  <c r="Q128" i="13"/>
  <c r="R128" i="13"/>
  <c r="S128" i="13" s="1"/>
  <c r="T128" i="13"/>
  <c r="U128" i="13"/>
  <c r="V128" i="13"/>
  <c r="W128" i="13"/>
  <c r="X128" i="13"/>
  <c r="Y128" i="13" s="1"/>
  <c r="Z128" i="13"/>
  <c r="AA128" i="13"/>
  <c r="AB128" i="13"/>
  <c r="AC128" i="13"/>
  <c r="AD128" i="13"/>
  <c r="AE128" i="13" s="1"/>
  <c r="AF128" i="13"/>
  <c r="AG128" i="13"/>
  <c r="AH128" i="13" s="1"/>
  <c r="AI128" i="13"/>
  <c r="AJ128" i="13"/>
  <c r="AK128" i="13"/>
  <c r="AL128" i="13"/>
  <c r="AM128" i="13"/>
  <c r="AN128" i="13" s="1"/>
  <c r="AO128" i="13"/>
  <c r="AP128" i="13"/>
  <c r="AQ128" i="13" s="1"/>
  <c r="K129" i="13"/>
  <c r="L129" i="13"/>
  <c r="M129" i="13" s="1"/>
  <c r="N129" i="13"/>
  <c r="O129" i="13"/>
  <c r="Q129" i="13"/>
  <c r="R129" i="13"/>
  <c r="S129" i="13"/>
  <c r="T129" i="13"/>
  <c r="U129" i="13"/>
  <c r="V129" i="13" s="1"/>
  <c r="W129" i="13"/>
  <c r="X129" i="13"/>
  <c r="Z129" i="13"/>
  <c r="AA129" i="13"/>
  <c r="AB129" i="13"/>
  <c r="AC129" i="13"/>
  <c r="AD129" i="13"/>
  <c r="AE129" i="13" s="1"/>
  <c r="AF129" i="13"/>
  <c r="AG129" i="13"/>
  <c r="AH129" i="13" s="1"/>
  <c r="AI129" i="13"/>
  <c r="AJ129" i="13"/>
  <c r="AK129" i="13"/>
  <c r="AL129" i="13"/>
  <c r="AM129" i="13"/>
  <c r="AN129" i="13" s="1"/>
  <c r="AO129" i="13"/>
  <c r="AP129" i="13"/>
  <c r="AQ129" i="13"/>
  <c r="K130" i="13"/>
  <c r="L130" i="13"/>
  <c r="M130" i="13" s="1"/>
  <c r="N130" i="13"/>
  <c r="O130" i="13"/>
  <c r="P130" i="13" s="1"/>
  <c r="Q130" i="13"/>
  <c r="R130" i="13"/>
  <c r="S130" i="13"/>
  <c r="T130" i="13"/>
  <c r="U130" i="13"/>
  <c r="V130" i="13" s="1"/>
  <c r="W130" i="13"/>
  <c r="X130" i="13"/>
  <c r="Y130" i="13" s="1"/>
  <c r="Z130" i="13"/>
  <c r="AA130" i="13"/>
  <c r="AB130" i="13"/>
  <c r="AC130" i="13"/>
  <c r="AD130" i="13"/>
  <c r="AE130" i="13" s="1"/>
  <c r="AF130" i="13"/>
  <c r="AG130" i="13"/>
  <c r="AH130" i="13"/>
  <c r="AI130" i="13"/>
  <c r="AJ130" i="13"/>
  <c r="AK130" i="13" s="1"/>
  <c r="AL130" i="13"/>
  <c r="AM130" i="13"/>
  <c r="AN130" i="13" s="1"/>
  <c r="AO130" i="13"/>
  <c r="AP130" i="13"/>
  <c r="AQ130" i="13"/>
  <c r="I127" i="13"/>
  <c r="J127" i="13" s="1"/>
  <c r="I128" i="13"/>
  <c r="J128" i="13" s="1"/>
  <c r="I129" i="13"/>
  <c r="I130" i="13"/>
  <c r="H128" i="13"/>
  <c r="H129" i="13"/>
  <c r="H130" i="13"/>
  <c r="H127" i="13"/>
  <c r="F127" i="13"/>
  <c r="G127" i="13" s="1"/>
  <c r="J130" i="13"/>
  <c r="P129" i="13" l="1"/>
  <c r="F123" i="13"/>
  <c r="AF121" i="13"/>
  <c r="F125" i="13"/>
  <c r="G125" i="13" s="1"/>
  <c r="R121" i="13"/>
  <c r="S121" i="13" s="1"/>
  <c r="AP121" i="13"/>
  <c r="AQ121" i="13" s="1"/>
  <c r="J124" i="13"/>
  <c r="L121" i="13"/>
  <c r="AF126" i="13"/>
  <c r="X126" i="13"/>
  <c r="Y126" i="13" s="1"/>
  <c r="AG126" i="13"/>
  <c r="AH126" i="13" s="1"/>
  <c r="K126" i="13"/>
  <c r="E123" i="13"/>
  <c r="AG121" i="13"/>
  <c r="AH121" i="13" s="1"/>
  <c r="J129" i="13"/>
  <c r="AJ126" i="13"/>
  <c r="AK126" i="13" s="1"/>
  <c r="W126" i="13"/>
  <c r="S127" i="13"/>
  <c r="N126" i="13"/>
  <c r="T121" i="13"/>
  <c r="P125" i="13"/>
  <c r="AO121" i="13"/>
  <c r="W121" i="13"/>
  <c r="S122" i="13"/>
  <c r="N121" i="13"/>
  <c r="F122" i="13"/>
  <c r="G122" i="13" s="1"/>
  <c r="Z126" i="13"/>
  <c r="AI121" i="13"/>
  <c r="Z121" i="13"/>
  <c r="AI126" i="13"/>
  <c r="F128" i="13"/>
  <c r="G128" i="13" s="1"/>
  <c r="E128" i="13"/>
  <c r="Y129" i="13"/>
  <c r="T126" i="13"/>
  <c r="L126" i="13"/>
  <c r="AQ127" i="13"/>
  <c r="AL126" i="13"/>
  <c r="AH127" i="13"/>
  <c r="AD126" i="13"/>
  <c r="AE126" i="13" s="1"/>
  <c r="U126" i="13"/>
  <c r="V126" i="13" s="1"/>
  <c r="Q126" i="13"/>
  <c r="E124" i="13"/>
  <c r="AQ122" i="13"/>
  <c r="AL121" i="13"/>
  <c r="AH122" i="13"/>
  <c r="AD121" i="13"/>
  <c r="AE121" i="13" s="1"/>
  <c r="U121" i="13"/>
  <c r="V121" i="13" s="1"/>
  <c r="Q121" i="13"/>
  <c r="F124" i="13"/>
  <c r="K121" i="13"/>
  <c r="AO126" i="13"/>
  <c r="I126" i="13"/>
  <c r="E129" i="13"/>
  <c r="X121" i="13"/>
  <c r="Y121" i="13" s="1"/>
  <c r="AM121" i="13"/>
  <c r="AN121" i="13" s="1"/>
  <c r="AA121" i="13"/>
  <c r="AB121" i="13" s="1"/>
  <c r="O121" i="13"/>
  <c r="P121" i="13" s="1"/>
  <c r="AK125" i="13"/>
  <c r="M125" i="13"/>
  <c r="F130" i="13"/>
  <c r="G130" i="13" s="1"/>
  <c r="AM126" i="13"/>
  <c r="AN126" i="13" s="1"/>
  <c r="AA126" i="13"/>
  <c r="AB126" i="13" s="1"/>
  <c r="O126" i="13"/>
  <c r="P126" i="13" s="1"/>
  <c r="F129" i="13"/>
  <c r="E130" i="13"/>
  <c r="E127" i="13"/>
  <c r="H126" i="13"/>
  <c r="I9" i="14"/>
  <c r="L9" i="14"/>
  <c r="O9" i="14"/>
  <c r="R9" i="14"/>
  <c r="I10" i="14"/>
  <c r="L10" i="14"/>
  <c r="O10" i="14"/>
  <c r="R10" i="14"/>
  <c r="I11" i="14"/>
  <c r="L11" i="14"/>
  <c r="O11" i="14"/>
  <c r="R11" i="14"/>
  <c r="I12" i="14"/>
  <c r="L12" i="14"/>
  <c r="O12" i="14"/>
  <c r="R12" i="14"/>
  <c r="L8" i="14"/>
  <c r="O8" i="14"/>
  <c r="R8" i="14"/>
  <c r="I8" i="14"/>
  <c r="F79" i="13"/>
  <c r="G79" i="13" s="1"/>
  <c r="E76" i="13"/>
  <c r="E77" i="13"/>
  <c r="E79" i="13"/>
  <c r="K110" i="13"/>
  <c r="L110" i="13"/>
  <c r="M110" i="13" s="1"/>
  <c r="N110" i="13"/>
  <c r="O110" i="13"/>
  <c r="P110" i="13" s="1"/>
  <c r="Q110" i="13"/>
  <c r="R110" i="13"/>
  <c r="S110" i="13" s="1"/>
  <c r="T110" i="13"/>
  <c r="U110" i="13"/>
  <c r="V110" i="13" s="1"/>
  <c r="W110" i="13"/>
  <c r="X110" i="13"/>
  <c r="Y110" i="13" s="1"/>
  <c r="Z110" i="13"/>
  <c r="AA110" i="13"/>
  <c r="AB110" i="13"/>
  <c r="AC110" i="13"/>
  <c r="AD110" i="13"/>
  <c r="AE110" i="13" s="1"/>
  <c r="AF110" i="13"/>
  <c r="AG110" i="13"/>
  <c r="AH110" i="13" s="1"/>
  <c r="AI110" i="13"/>
  <c r="AJ110" i="13"/>
  <c r="AK110" i="13" s="1"/>
  <c r="AL110" i="13"/>
  <c r="AM110" i="13"/>
  <c r="AN110" i="13"/>
  <c r="AO110" i="13"/>
  <c r="AP110" i="13"/>
  <c r="AQ110" i="13" s="1"/>
  <c r="M111" i="13"/>
  <c r="P111" i="13"/>
  <c r="S111" i="13"/>
  <c r="V111" i="13"/>
  <c r="Y111" i="13"/>
  <c r="AB111" i="13"/>
  <c r="AE111" i="13"/>
  <c r="AH111" i="13"/>
  <c r="AK111" i="13"/>
  <c r="AN111" i="13"/>
  <c r="AQ111" i="13"/>
  <c r="M112" i="13"/>
  <c r="P112" i="13"/>
  <c r="S112" i="13"/>
  <c r="V112" i="13"/>
  <c r="Y112" i="13"/>
  <c r="AB112" i="13"/>
  <c r="AE112" i="13"/>
  <c r="AH112" i="13"/>
  <c r="AK112" i="13"/>
  <c r="AN112" i="13"/>
  <c r="AQ112" i="13"/>
  <c r="M113" i="13"/>
  <c r="P113" i="13"/>
  <c r="S113" i="13"/>
  <c r="V113" i="13"/>
  <c r="Y113" i="13"/>
  <c r="AB113" i="13"/>
  <c r="AE113" i="13"/>
  <c r="AH113" i="13"/>
  <c r="AK113" i="13"/>
  <c r="AN113" i="13"/>
  <c r="AQ113" i="13"/>
  <c r="M114" i="13"/>
  <c r="P114" i="13"/>
  <c r="S114" i="13"/>
  <c r="V114" i="13"/>
  <c r="Y114" i="13"/>
  <c r="AB114" i="13"/>
  <c r="AE114" i="13"/>
  <c r="AH114" i="13"/>
  <c r="AK114" i="13"/>
  <c r="AN114" i="13"/>
  <c r="AQ114" i="13"/>
  <c r="K105" i="13"/>
  <c r="L105" i="13"/>
  <c r="M105" i="13" s="1"/>
  <c r="N105" i="13"/>
  <c r="O105" i="13"/>
  <c r="P105" i="13" s="1"/>
  <c r="Q105" i="13"/>
  <c r="R105" i="13"/>
  <c r="S105" i="13"/>
  <c r="T105" i="13"/>
  <c r="U105" i="13"/>
  <c r="V105" i="13" s="1"/>
  <c r="W105" i="13"/>
  <c r="X105" i="13"/>
  <c r="Y105" i="13" s="1"/>
  <c r="Z105" i="13"/>
  <c r="AA105" i="13"/>
  <c r="AB105" i="13"/>
  <c r="AC105" i="13"/>
  <c r="AD105" i="13"/>
  <c r="AE105" i="13" s="1"/>
  <c r="AF105" i="13"/>
  <c r="AG105" i="13"/>
  <c r="AH105" i="13"/>
  <c r="AI105" i="13"/>
  <c r="AJ105" i="13"/>
  <c r="AK105" i="13" s="1"/>
  <c r="AL105" i="13"/>
  <c r="AM105" i="13"/>
  <c r="AN105" i="13" s="1"/>
  <c r="AO105" i="13"/>
  <c r="AP105" i="13"/>
  <c r="AQ105" i="13"/>
  <c r="M106" i="13"/>
  <c r="P106" i="13"/>
  <c r="S106" i="13"/>
  <c r="V106" i="13"/>
  <c r="Y106" i="13"/>
  <c r="AB106" i="13"/>
  <c r="AE106" i="13"/>
  <c r="AH106" i="13"/>
  <c r="AK106" i="13"/>
  <c r="AN106" i="13"/>
  <c r="AQ106" i="13"/>
  <c r="M107" i="13"/>
  <c r="P107" i="13"/>
  <c r="S107" i="13"/>
  <c r="V107" i="13"/>
  <c r="Y107" i="13"/>
  <c r="AB107" i="13"/>
  <c r="AE107" i="13"/>
  <c r="AH107" i="13"/>
  <c r="AK107" i="13"/>
  <c r="AN107" i="13"/>
  <c r="AQ107" i="13"/>
  <c r="M108" i="13"/>
  <c r="P108" i="13"/>
  <c r="S108" i="13"/>
  <c r="V108" i="13"/>
  <c r="Y108" i="13"/>
  <c r="AB108" i="13"/>
  <c r="AE108" i="13"/>
  <c r="AH108" i="13"/>
  <c r="AK108" i="13"/>
  <c r="AN108" i="13"/>
  <c r="AQ108" i="13"/>
  <c r="M109" i="13"/>
  <c r="P109" i="13"/>
  <c r="S109" i="13"/>
  <c r="V109" i="13"/>
  <c r="Y109" i="13"/>
  <c r="AB109" i="13"/>
  <c r="AE109" i="13"/>
  <c r="AH109" i="13"/>
  <c r="AK109" i="13"/>
  <c r="AN109" i="13"/>
  <c r="AQ109" i="13"/>
  <c r="K100" i="13"/>
  <c r="L100" i="13"/>
  <c r="M100" i="13" s="1"/>
  <c r="N100" i="13"/>
  <c r="O100" i="13"/>
  <c r="P100" i="13" s="1"/>
  <c r="Q100" i="13"/>
  <c r="R100" i="13"/>
  <c r="S100" i="13"/>
  <c r="T100" i="13"/>
  <c r="U100" i="13"/>
  <c r="V100" i="13" s="1"/>
  <c r="W100" i="13"/>
  <c r="X100" i="13"/>
  <c r="Y100" i="13" s="1"/>
  <c r="Z100" i="13"/>
  <c r="AA100" i="13"/>
  <c r="AB100" i="13"/>
  <c r="AC100" i="13"/>
  <c r="AD100" i="13"/>
  <c r="AE100" i="13" s="1"/>
  <c r="AF100" i="13"/>
  <c r="AG100" i="13"/>
  <c r="AH100" i="13"/>
  <c r="AI100" i="13"/>
  <c r="AJ100" i="13"/>
  <c r="AK100" i="13" s="1"/>
  <c r="AL100" i="13"/>
  <c r="AM100" i="13"/>
  <c r="AN100" i="13" s="1"/>
  <c r="AO100" i="13"/>
  <c r="AP100" i="13"/>
  <c r="AQ100" i="13"/>
  <c r="M101" i="13"/>
  <c r="P101" i="13"/>
  <c r="S101" i="13"/>
  <c r="V101" i="13"/>
  <c r="Y101" i="13"/>
  <c r="AB101" i="13"/>
  <c r="AE101" i="13"/>
  <c r="AH101" i="13"/>
  <c r="AK101" i="13"/>
  <c r="AN101" i="13"/>
  <c r="AQ101" i="13"/>
  <c r="M102" i="13"/>
  <c r="P102" i="13"/>
  <c r="S102" i="13"/>
  <c r="V102" i="13"/>
  <c r="Y102" i="13"/>
  <c r="AB102" i="13"/>
  <c r="AE102" i="13"/>
  <c r="AH102" i="13"/>
  <c r="AK102" i="13"/>
  <c r="AN102" i="13"/>
  <c r="AQ102" i="13"/>
  <c r="M103" i="13"/>
  <c r="P103" i="13"/>
  <c r="S103" i="13"/>
  <c r="V103" i="13"/>
  <c r="Y103" i="13"/>
  <c r="AB103" i="13"/>
  <c r="AE103" i="13"/>
  <c r="AH103" i="13"/>
  <c r="AK103" i="13"/>
  <c r="AN103" i="13"/>
  <c r="AQ103" i="13"/>
  <c r="M104" i="13"/>
  <c r="P104" i="13"/>
  <c r="S104" i="13"/>
  <c r="V104" i="13"/>
  <c r="Y104" i="13"/>
  <c r="AB104" i="13"/>
  <c r="AE104" i="13"/>
  <c r="AH104" i="13"/>
  <c r="AK104" i="13"/>
  <c r="AN104" i="13"/>
  <c r="AQ104" i="13"/>
  <c r="K95" i="13"/>
  <c r="L95" i="13"/>
  <c r="M95" i="13" s="1"/>
  <c r="N95" i="13"/>
  <c r="O95" i="13"/>
  <c r="P95" i="13" s="1"/>
  <c r="Q95" i="13"/>
  <c r="R95" i="13"/>
  <c r="S95" i="13"/>
  <c r="T95" i="13"/>
  <c r="U95" i="13"/>
  <c r="V95" i="13" s="1"/>
  <c r="W95" i="13"/>
  <c r="X95" i="13"/>
  <c r="Y95" i="13" s="1"/>
  <c r="Z95" i="13"/>
  <c r="AA95" i="13"/>
  <c r="AB95" i="13"/>
  <c r="AC95" i="13"/>
  <c r="AD95" i="13"/>
  <c r="AE95" i="13" s="1"/>
  <c r="AF95" i="13"/>
  <c r="AG95" i="13"/>
  <c r="AH95" i="13"/>
  <c r="AI95" i="13"/>
  <c r="AJ95" i="13"/>
  <c r="AK95" i="13" s="1"/>
  <c r="AL95" i="13"/>
  <c r="AM95" i="13"/>
  <c r="AN95" i="13" s="1"/>
  <c r="AO95" i="13"/>
  <c r="AP95" i="13"/>
  <c r="AQ95" i="13"/>
  <c r="M96" i="13"/>
  <c r="P96" i="13"/>
  <c r="S96" i="13"/>
  <c r="V96" i="13"/>
  <c r="Y96" i="13"/>
  <c r="AB96" i="13"/>
  <c r="AE96" i="13"/>
  <c r="AH96" i="13"/>
  <c r="AK96" i="13"/>
  <c r="AN96" i="13"/>
  <c r="AQ96" i="13"/>
  <c r="M97" i="13"/>
  <c r="P97" i="13"/>
  <c r="S97" i="13"/>
  <c r="V97" i="13"/>
  <c r="Y97" i="13"/>
  <c r="AB97" i="13"/>
  <c r="AE97" i="13"/>
  <c r="AH97" i="13"/>
  <c r="AK97" i="13"/>
  <c r="AN97" i="13"/>
  <c r="AQ97" i="13"/>
  <c r="M98" i="13"/>
  <c r="P98" i="13"/>
  <c r="S98" i="13"/>
  <c r="V98" i="13"/>
  <c r="Y98" i="13"/>
  <c r="AB98" i="13"/>
  <c r="AE98" i="13"/>
  <c r="AH98" i="13"/>
  <c r="AK98" i="13"/>
  <c r="AN98" i="13"/>
  <c r="AQ98" i="13"/>
  <c r="M99" i="13"/>
  <c r="P99" i="13"/>
  <c r="S99" i="13"/>
  <c r="V99" i="13"/>
  <c r="Y99" i="13"/>
  <c r="AB99" i="13"/>
  <c r="AE99" i="13"/>
  <c r="AH99" i="13"/>
  <c r="AK99" i="13"/>
  <c r="AN99" i="13"/>
  <c r="AQ99" i="13"/>
  <c r="K90" i="13"/>
  <c r="L90" i="13"/>
  <c r="M90" i="13" s="1"/>
  <c r="N90" i="13"/>
  <c r="O90" i="13"/>
  <c r="P90" i="13" s="1"/>
  <c r="Q90" i="13"/>
  <c r="R90" i="13"/>
  <c r="S90" i="13"/>
  <c r="T90" i="13"/>
  <c r="U90" i="13"/>
  <c r="V90" i="13" s="1"/>
  <c r="W90" i="13"/>
  <c r="X90" i="13"/>
  <c r="Y90" i="13" s="1"/>
  <c r="Z90" i="13"/>
  <c r="AA90" i="13"/>
  <c r="AB90" i="13"/>
  <c r="AC90" i="13"/>
  <c r="AD90" i="13"/>
  <c r="AE90" i="13" s="1"/>
  <c r="AF90" i="13"/>
  <c r="AG90" i="13"/>
  <c r="AH90" i="13"/>
  <c r="AI90" i="13"/>
  <c r="AJ90" i="13"/>
  <c r="AK90" i="13" s="1"/>
  <c r="AL90" i="13"/>
  <c r="AM90" i="13"/>
  <c r="AN90" i="13" s="1"/>
  <c r="AO90" i="13"/>
  <c r="AP90" i="13"/>
  <c r="AQ90" i="13"/>
  <c r="M91" i="13"/>
  <c r="P91" i="13"/>
  <c r="S91" i="13"/>
  <c r="V91" i="13"/>
  <c r="Y91" i="13"/>
  <c r="AB91" i="13"/>
  <c r="AE91" i="13"/>
  <c r="AH91" i="13"/>
  <c r="AK91" i="13"/>
  <c r="AN91" i="13"/>
  <c r="AQ91" i="13"/>
  <c r="M92" i="13"/>
  <c r="P92" i="13"/>
  <c r="S92" i="13"/>
  <c r="V92" i="13"/>
  <c r="Y92" i="13"/>
  <c r="AB92" i="13"/>
  <c r="AE92" i="13"/>
  <c r="AH92" i="13"/>
  <c r="AK92" i="13"/>
  <c r="AN92" i="13"/>
  <c r="AQ92" i="13"/>
  <c r="M93" i="13"/>
  <c r="P93" i="13"/>
  <c r="S93" i="13"/>
  <c r="V93" i="13"/>
  <c r="Y93" i="13"/>
  <c r="AB93" i="13"/>
  <c r="AE93" i="13"/>
  <c r="AH93" i="13"/>
  <c r="AK93" i="13"/>
  <c r="AN93" i="13"/>
  <c r="AQ93" i="13"/>
  <c r="M94" i="13"/>
  <c r="P94" i="13"/>
  <c r="S94" i="13"/>
  <c r="V94" i="13"/>
  <c r="Y94" i="13"/>
  <c r="AB94" i="13"/>
  <c r="AE94" i="13"/>
  <c r="AH94" i="13"/>
  <c r="AK94" i="13"/>
  <c r="AN94" i="13"/>
  <c r="AQ94" i="13"/>
  <c r="K85" i="13"/>
  <c r="L85" i="13"/>
  <c r="M85" i="13" s="1"/>
  <c r="N85" i="13"/>
  <c r="O85" i="13"/>
  <c r="P85" i="13" s="1"/>
  <c r="Q85" i="13"/>
  <c r="R85" i="13"/>
  <c r="S85" i="13" s="1"/>
  <c r="T85" i="13"/>
  <c r="U85" i="13"/>
  <c r="V85" i="13"/>
  <c r="W85" i="13"/>
  <c r="X85" i="13"/>
  <c r="Y85" i="13" s="1"/>
  <c r="Z85" i="13"/>
  <c r="AA85" i="13"/>
  <c r="AB85" i="13" s="1"/>
  <c r="AC85" i="13"/>
  <c r="AD85" i="13"/>
  <c r="AE85" i="13" s="1"/>
  <c r="AF85" i="13"/>
  <c r="AG85" i="13"/>
  <c r="AH85" i="13"/>
  <c r="AI85" i="13"/>
  <c r="AJ85" i="13"/>
  <c r="AK85" i="13" s="1"/>
  <c r="AL85" i="13"/>
  <c r="AM85" i="13"/>
  <c r="AN85" i="13" s="1"/>
  <c r="AO85" i="13"/>
  <c r="AP85" i="13"/>
  <c r="AQ85" i="13" s="1"/>
  <c r="M86" i="13"/>
  <c r="P86" i="13"/>
  <c r="S86" i="13"/>
  <c r="V86" i="13"/>
  <c r="Y86" i="13"/>
  <c r="AB86" i="13"/>
  <c r="AE86" i="13"/>
  <c r="AH86" i="13"/>
  <c r="AK86" i="13"/>
  <c r="AN86" i="13"/>
  <c r="AQ86" i="13"/>
  <c r="M87" i="13"/>
  <c r="P87" i="13"/>
  <c r="S87" i="13"/>
  <c r="V87" i="13"/>
  <c r="Y87" i="13"/>
  <c r="AB87" i="13"/>
  <c r="AE87" i="13"/>
  <c r="AH87" i="13"/>
  <c r="AK87" i="13"/>
  <c r="AN87" i="13"/>
  <c r="AQ87" i="13"/>
  <c r="M88" i="13"/>
  <c r="P88" i="13"/>
  <c r="S88" i="13"/>
  <c r="V88" i="13"/>
  <c r="Y88" i="13"/>
  <c r="AB88" i="13"/>
  <c r="AE88" i="13"/>
  <c r="AH88" i="13"/>
  <c r="AK88" i="13"/>
  <c r="AN88" i="13"/>
  <c r="AQ88" i="13"/>
  <c r="M89" i="13"/>
  <c r="P89" i="13"/>
  <c r="S89" i="13"/>
  <c r="V89" i="13"/>
  <c r="Y89" i="13"/>
  <c r="AB89" i="13"/>
  <c r="AE89" i="13"/>
  <c r="AH89" i="13"/>
  <c r="AK89" i="13"/>
  <c r="AN89" i="13"/>
  <c r="AQ89" i="13"/>
  <c r="J86" i="13"/>
  <c r="J87" i="13"/>
  <c r="J88" i="13"/>
  <c r="J89" i="13"/>
  <c r="J91" i="13"/>
  <c r="J92" i="13"/>
  <c r="J93" i="13"/>
  <c r="J94" i="13"/>
  <c r="J96" i="13"/>
  <c r="J97" i="13"/>
  <c r="J98" i="13"/>
  <c r="J99" i="13"/>
  <c r="J101" i="13"/>
  <c r="J102" i="13"/>
  <c r="J103" i="13"/>
  <c r="J104" i="13"/>
  <c r="J106" i="13"/>
  <c r="J107" i="13"/>
  <c r="J108" i="13"/>
  <c r="J109" i="13"/>
  <c r="J111" i="13"/>
  <c r="J112" i="13"/>
  <c r="J113" i="13"/>
  <c r="J114" i="13"/>
  <c r="K80" i="13"/>
  <c r="L80" i="13"/>
  <c r="M80" i="13" s="1"/>
  <c r="N80" i="13"/>
  <c r="O80" i="13"/>
  <c r="Q80" i="13"/>
  <c r="R80" i="13"/>
  <c r="S80" i="13"/>
  <c r="T80" i="13"/>
  <c r="U80" i="13"/>
  <c r="V80" i="13" s="1"/>
  <c r="W80" i="13"/>
  <c r="X80" i="13"/>
  <c r="Y80" i="13" s="1"/>
  <c r="Z80" i="13"/>
  <c r="AA80" i="13"/>
  <c r="AB80" i="13" s="1"/>
  <c r="AC80" i="13"/>
  <c r="AD80" i="13"/>
  <c r="AE80" i="13"/>
  <c r="AF80" i="13"/>
  <c r="AG80" i="13"/>
  <c r="AH80" i="13" s="1"/>
  <c r="AI80" i="13"/>
  <c r="AJ80" i="13"/>
  <c r="AK80" i="13" s="1"/>
  <c r="AL80" i="13"/>
  <c r="AM80" i="13"/>
  <c r="AN80" i="13" s="1"/>
  <c r="AO80" i="13"/>
  <c r="AP80" i="13"/>
  <c r="AQ80" i="13"/>
  <c r="M81" i="13"/>
  <c r="P81" i="13"/>
  <c r="S81" i="13"/>
  <c r="V81" i="13"/>
  <c r="Y81" i="13"/>
  <c r="AB81" i="13"/>
  <c r="AE81" i="13"/>
  <c r="AH81" i="13"/>
  <c r="AK81" i="13"/>
  <c r="AN81" i="13"/>
  <c r="AQ81" i="13"/>
  <c r="M82" i="13"/>
  <c r="P82" i="13"/>
  <c r="S82" i="13"/>
  <c r="V82" i="13"/>
  <c r="Y82" i="13"/>
  <c r="AB82" i="13"/>
  <c r="AE82" i="13"/>
  <c r="AH82" i="13"/>
  <c r="AK82" i="13"/>
  <c r="AN82" i="13"/>
  <c r="AQ82" i="13"/>
  <c r="M83" i="13"/>
  <c r="P83" i="13"/>
  <c r="S83" i="13"/>
  <c r="V83" i="13"/>
  <c r="Y83" i="13"/>
  <c r="AB83" i="13"/>
  <c r="AE83" i="13"/>
  <c r="AH83" i="13"/>
  <c r="AK83" i="13"/>
  <c r="AN83" i="13"/>
  <c r="AQ83" i="13"/>
  <c r="M84" i="13"/>
  <c r="P84" i="13"/>
  <c r="S84" i="13"/>
  <c r="V84" i="13"/>
  <c r="Y84" i="13"/>
  <c r="AB84" i="13"/>
  <c r="AE84" i="13"/>
  <c r="AH84" i="13"/>
  <c r="AK84" i="13"/>
  <c r="AN84" i="13"/>
  <c r="AQ84" i="13"/>
  <c r="J81" i="13"/>
  <c r="J82" i="13"/>
  <c r="J83" i="13"/>
  <c r="J84" i="13"/>
  <c r="E81" i="13"/>
  <c r="F81" i="13"/>
  <c r="G81" i="13" s="1"/>
  <c r="E82" i="13"/>
  <c r="F82" i="13"/>
  <c r="G82" i="13" s="1"/>
  <c r="E83" i="13"/>
  <c r="F83" i="13"/>
  <c r="E84" i="13"/>
  <c r="F84" i="13"/>
  <c r="G84" i="13" s="1"/>
  <c r="E86" i="13"/>
  <c r="F86" i="13"/>
  <c r="G86" i="13" s="1"/>
  <c r="E87" i="13"/>
  <c r="F87" i="13"/>
  <c r="G87" i="13"/>
  <c r="E88" i="13"/>
  <c r="F88" i="13"/>
  <c r="G88" i="13" s="1"/>
  <c r="E89" i="13"/>
  <c r="F89" i="13"/>
  <c r="G89" i="13" s="1"/>
  <c r="E91" i="13"/>
  <c r="F91" i="13"/>
  <c r="G91" i="13" s="1"/>
  <c r="E92" i="13"/>
  <c r="F92" i="13"/>
  <c r="G92" i="13" s="1"/>
  <c r="E93" i="13"/>
  <c r="F93" i="13"/>
  <c r="G93" i="13" s="1"/>
  <c r="E94" i="13"/>
  <c r="F94" i="13"/>
  <c r="G94" i="13" s="1"/>
  <c r="E96" i="13"/>
  <c r="F96" i="13"/>
  <c r="G96" i="13" s="1"/>
  <c r="E97" i="13"/>
  <c r="F97" i="13"/>
  <c r="G97" i="13" s="1"/>
  <c r="E98" i="13"/>
  <c r="F98" i="13"/>
  <c r="E99" i="13"/>
  <c r="F99" i="13"/>
  <c r="G99" i="13" s="1"/>
  <c r="E101" i="13"/>
  <c r="F101" i="13"/>
  <c r="G101" i="13"/>
  <c r="E102" i="13"/>
  <c r="F102" i="13"/>
  <c r="G102" i="13" s="1"/>
  <c r="E103" i="13"/>
  <c r="F103" i="13"/>
  <c r="E104" i="13"/>
  <c r="F104" i="13"/>
  <c r="G104" i="13" s="1"/>
  <c r="E106" i="13"/>
  <c r="F106" i="13"/>
  <c r="G106" i="13" s="1"/>
  <c r="E107" i="13"/>
  <c r="F107" i="13"/>
  <c r="G107" i="13" s="1"/>
  <c r="E108" i="13"/>
  <c r="F108" i="13"/>
  <c r="E109" i="13"/>
  <c r="F109" i="13"/>
  <c r="G109" i="13"/>
  <c r="E111" i="13"/>
  <c r="F111" i="13"/>
  <c r="G111" i="13" s="1"/>
  <c r="E112" i="13"/>
  <c r="F112" i="13"/>
  <c r="G112" i="13" s="1"/>
  <c r="E113" i="13"/>
  <c r="F113" i="13"/>
  <c r="E114" i="13"/>
  <c r="F114" i="13"/>
  <c r="G114" i="13" s="1"/>
  <c r="F71" i="13"/>
  <c r="F72" i="13"/>
  <c r="F73" i="13"/>
  <c r="F74" i="13"/>
  <c r="G74" i="13" s="1"/>
  <c r="E71" i="13"/>
  <c r="E72" i="13"/>
  <c r="E73" i="13"/>
  <c r="G73" i="13" s="1"/>
  <c r="E74" i="13"/>
  <c r="K70" i="13"/>
  <c r="L70" i="13"/>
  <c r="M70" i="13" s="1"/>
  <c r="N70" i="13"/>
  <c r="O70" i="13"/>
  <c r="Q70" i="13"/>
  <c r="R70" i="13"/>
  <c r="S70" i="13" s="1"/>
  <c r="T70" i="13"/>
  <c r="U70" i="13"/>
  <c r="V70" i="13"/>
  <c r="W70" i="13"/>
  <c r="X70" i="13"/>
  <c r="Y70" i="13" s="1"/>
  <c r="Z70" i="13"/>
  <c r="AA70" i="13"/>
  <c r="AB70" i="13" s="1"/>
  <c r="AC70" i="13"/>
  <c r="AD70" i="13"/>
  <c r="AE70" i="13"/>
  <c r="AF70" i="13"/>
  <c r="AG70" i="13"/>
  <c r="AH70" i="13" s="1"/>
  <c r="AI70" i="13"/>
  <c r="AJ70" i="13"/>
  <c r="AK70" i="13" s="1"/>
  <c r="AL70" i="13"/>
  <c r="AM70" i="13"/>
  <c r="AN70" i="13"/>
  <c r="AO70" i="13"/>
  <c r="AP70" i="13"/>
  <c r="AQ70" i="13" s="1"/>
  <c r="M71" i="13"/>
  <c r="P71" i="13"/>
  <c r="S71" i="13"/>
  <c r="V71" i="13"/>
  <c r="Y71" i="13"/>
  <c r="AB71" i="13"/>
  <c r="AE71" i="13"/>
  <c r="AH71" i="13"/>
  <c r="AK71" i="13"/>
  <c r="AN71" i="13"/>
  <c r="AQ71" i="13"/>
  <c r="M72" i="13"/>
  <c r="P72" i="13"/>
  <c r="S72" i="13"/>
  <c r="V72" i="13"/>
  <c r="Y72" i="13"/>
  <c r="AB72" i="13"/>
  <c r="AE72" i="13"/>
  <c r="AH72" i="13"/>
  <c r="AK72" i="13"/>
  <c r="AN72" i="13"/>
  <c r="AQ72" i="13"/>
  <c r="M73" i="13"/>
  <c r="P73" i="13"/>
  <c r="S73" i="13"/>
  <c r="V73" i="13"/>
  <c r="Y73" i="13"/>
  <c r="AB73" i="13"/>
  <c r="AE73" i="13"/>
  <c r="AH73" i="13"/>
  <c r="AK73" i="13"/>
  <c r="AN73" i="13"/>
  <c r="AQ73" i="13"/>
  <c r="M74" i="13"/>
  <c r="P74" i="13"/>
  <c r="S74" i="13"/>
  <c r="V74" i="13"/>
  <c r="Y74" i="13"/>
  <c r="AB74" i="13"/>
  <c r="AE74" i="13"/>
  <c r="AH74" i="13"/>
  <c r="AK74" i="13"/>
  <c r="AN74" i="13"/>
  <c r="AQ74" i="13"/>
  <c r="K65" i="13"/>
  <c r="L65" i="13"/>
  <c r="M65" i="13" s="1"/>
  <c r="N65" i="13"/>
  <c r="O65" i="13"/>
  <c r="P65" i="13" s="1"/>
  <c r="Q65" i="13"/>
  <c r="R65" i="13"/>
  <c r="S65" i="13" s="1"/>
  <c r="T65" i="13"/>
  <c r="U65" i="13"/>
  <c r="V65" i="13"/>
  <c r="W65" i="13"/>
  <c r="X65" i="13"/>
  <c r="Y65" i="13" s="1"/>
  <c r="Z65" i="13"/>
  <c r="AA65" i="13"/>
  <c r="AB65" i="13" s="1"/>
  <c r="AC65" i="13"/>
  <c r="AD65" i="13"/>
  <c r="AE65" i="13"/>
  <c r="AF65" i="13"/>
  <c r="AG65" i="13"/>
  <c r="AH65" i="13" s="1"/>
  <c r="AI65" i="13"/>
  <c r="AJ65" i="13"/>
  <c r="AK65" i="13" s="1"/>
  <c r="AL65" i="13"/>
  <c r="AM65" i="13"/>
  <c r="AN65" i="13"/>
  <c r="AO65" i="13"/>
  <c r="AP65" i="13"/>
  <c r="AQ65" i="13" s="1"/>
  <c r="M66" i="13"/>
  <c r="P66" i="13"/>
  <c r="S66" i="13"/>
  <c r="V66" i="13"/>
  <c r="Y66" i="13"/>
  <c r="AB66" i="13"/>
  <c r="AE66" i="13"/>
  <c r="AH66" i="13"/>
  <c r="AK66" i="13"/>
  <c r="AN66" i="13"/>
  <c r="AQ66" i="13"/>
  <c r="M67" i="13"/>
  <c r="P67" i="13"/>
  <c r="S67" i="13"/>
  <c r="V67" i="13"/>
  <c r="Y67" i="13"/>
  <c r="AB67" i="13"/>
  <c r="AE67" i="13"/>
  <c r="AH67" i="13"/>
  <c r="AK67" i="13"/>
  <c r="AN67" i="13"/>
  <c r="AQ67" i="13"/>
  <c r="M68" i="13"/>
  <c r="P68" i="13"/>
  <c r="S68" i="13"/>
  <c r="V68" i="13"/>
  <c r="Y68" i="13"/>
  <c r="AB68" i="13"/>
  <c r="AE68" i="13"/>
  <c r="AH68" i="13"/>
  <c r="AK68" i="13"/>
  <c r="AN68" i="13"/>
  <c r="AQ68" i="13"/>
  <c r="M69" i="13"/>
  <c r="P69" i="13"/>
  <c r="S69" i="13"/>
  <c r="V69" i="13"/>
  <c r="Y69" i="13"/>
  <c r="AB69" i="13"/>
  <c r="AE69" i="13"/>
  <c r="AH69" i="13"/>
  <c r="AK69" i="13"/>
  <c r="AN69" i="13"/>
  <c r="AQ69" i="13"/>
  <c r="K60" i="13"/>
  <c r="L60" i="13"/>
  <c r="M60" i="13" s="1"/>
  <c r="N60" i="13"/>
  <c r="P60" i="13" s="1"/>
  <c r="O60" i="13"/>
  <c r="Q60" i="13"/>
  <c r="R60" i="13"/>
  <c r="S60" i="13" s="1"/>
  <c r="T60" i="13"/>
  <c r="U60" i="13"/>
  <c r="V60" i="13"/>
  <c r="W60" i="13"/>
  <c r="X60" i="13"/>
  <c r="Y60" i="13" s="1"/>
  <c r="Z60" i="13"/>
  <c r="AA60" i="13"/>
  <c r="AB60" i="13" s="1"/>
  <c r="AC60" i="13"/>
  <c r="AD60" i="13"/>
  <c r="AE60" i="13"/>
  <c r="AF60" i="13"/>
  <c r="AG60" i="13"/>
  <c r="AH60" i="13" s="1"/>
  <c r="AI60" i="13"/>
  <c r="AJ60" i="13"/>
  <c r="AK60" i="13" s="1"/>
  <c r="AL60" i="13"/>
  <c r="AM60" i="13"/>
  <c r="AN60" i="13"/>
  <c r="AO60" i="13"/>
  <c r="AP60" i="13"/>
  <c r="AQ60" i="13" s="1"/>
  <c r="M61" i="13"/>
  <c r="P61" i="13"/>
  <c r="S61" i="13"/>
  <c r="V61" i="13"/>
  <c r="Y61" i="13"/>
  <c r="AB61" i="13"/>
  <c r="AE61" i="13"/>
  <c r="AH61" i="13"/>
  <c r="AK61" i="13"/>
  <c r="AN61" i="13"/>
  <c r="AQ61" i="13"/>
  <c r="M62" i="13"/>
  <c r="P62" i="13"/>
  <c r="S62" i="13"/>
  <c r="V62" i="13"/>
  <c r="Y62" i="13"/>
  <c r="AB62" i="13"/>
  <c r="AE62" i="13"/>
  <c r="AH62" i="13"/>
  <c r="AK62" i="13"/>
  <c r="AN62" i="13"/>
  <c r="AQ62" i="13"/>
  <c r="M63" i="13"/>
  <c r="P63" i="13"/>
  <c r="S63" i="13"/>
  <c r="V63" i="13"/>
  <c r="Y63" i="13"/>
  <c r="AB63" i="13"/>
  <c r="AE63" i="13"/>
  <c r="AH63" i="13"/>
  <c r="AK63" i="13"/>
  <c r="AN63" i="13"/>
  <c r="AQ63" i="13"/>
  <c r="M64" i="13"/>
  <c r="P64" i="13"/>
  <c r="S64" i="13"/>
  <c r="V64" i="13"/>
  <c r="Y64" i="13"/>
  <c r="AB64" i="13"/>
  <c r="AE64" i="13"/>
  <c r="AH64" i="13"/>
  <c r="AK64" i="13"/>
  <c r="AN64" i="13"/>
  <c r="AQ64" i="13"/>
  <c r="K55" i="13"/>
  <c r="L55" i="13"/>
  <c r="M55" i="13" s="1"/>
  <c r="N55" i="13"/>
  <c r="O55" i="13"/>
  <c r="P55" i="13"/>
  <c r="Q55" i="13"/>
  <c r="R55" i="13"/>
  <c r="S55" i="13" s="1"/>
  <c r="T55" i="13"/>
  <c r="U55" i="13"/>
  <c r="V55" i="13"/>
  <c r="W55" i="13"/>
  <c r="X55" i="13"/>
  <c r="Y55" i="13" s="1"/>
  <c r="Z55" i="13"/>
  <c r="AA55" i="13"/>
  <c r="AB55" i="13" s="1"/>
  <c r="AC55" i="13"/>
  <c r="AD55" i="13"/>
  <c r="AE55" i="13"/>
  <c r="AF55" i="13"/>
  <c r="AG55" i="13"/>
  <c r="AH55" i="13" s="1"/>
  <c r="AI55" i="13"/>
  <c r="AJ55" i="13"/>
  <c r="AK55" i="13" s="1"/>
  <c r="AL55" i="13"/>
  <c r="AM55" i="13"/>
  <c r="AN55" i="13"/>
  <c r="AO55" i="13"/>
  <c r="AP55" i="13"/>
  <c r="AQ55" i="13" s="1"/>
  <c r="M56" i="13"/>
  <c r="P56" i="13"/>
  <c r="S56" i="13"/>
  <c r="V56" i="13"/>
  <c r="Y56" i="13"/>
  <c r="AB56" i="13"/>
  <c r="AE56" i="13"/>
  <c r="AH56" i="13"/>
  <c r="AK56" i="13"/>
  <c r="AN56" i="13"/>
  <c r="AQ56" i="13"/>
  <c r="M57" i="13"/>
  <c r="P57" i="13"/>
  <c r="S57" i="13"/>
  <c r="V57" i="13"/>
  <c r="Y57" i="13"/>
  <c r="AB57" i="13"/>
  <c r="AE57" i="13"/>
  <c r="AH57" i="13"/>
  <c r="AK57" i="13"/>
  <c r="AN57" i="13"/>
  <c r="AQ57" i="13"/>
  <c r="M58" i="13"/>
  <c r="P58" i="13"/>
  <c r="S58" i="13"/>
  <c r="V58" i="13"/>
  <c r="Y58" i="13"/>
  <c r="AB58" i="13"/>
  <c r="AE58" i="13"/>
  <c r="AH58" i="13"/>
  <c r="AK58" i="13"/>
  <c r="AN58" i="13"/>
  <c r="AQ58" i="13"/>
  <c r="M59" i="13"/>
  <c r="P59" i="13"/>
  <c r="S59" i="13"/>
  <c r="V59" i="13"/>
  <c r="Y59" i="13"/>
  <c r="AB59" i="13"/>
  <c r="AE59" i="13"/>
  <c r="AH59" i="13"/>
  <c r="AK59" i="13"/>
  <c r="AN59" i="13"/>
  <c r="AQ59" i="13"/>
  <c r="K50" i="13"/>
  <c r="L50" i="13"/>
  <c r="M50" i="13" s="1"/>
  <c r="N50" i="13"/>
  <c r="O50" i="13"/>
  <c r="P50" i="13"/>
  <c r="Q50" i="13"/>
  <c r="R50" i="13"/>
  <c r="S50" i="13" s="1"/>
  <c r="T50" i="13"/>
  <c r="U50" i="13"/>
  <c r="V50" i="13"/>
  <c r="W50" i="13"/>
  <c r="X50" i="13"/>
  <c r="Y50" i="13" s="1"/>
  <c r="Z50" i="13"/>
  <c r="AA50" i="13"/>
  <c r="AB50" i="13" s="1"/>
  <c r="AC50" i="13"/>
  <c r="AD50" i="13"/>
  <c r="AE50" i="13"/>
  <c r="AF50" i="13"/>
  <c r="AG50" i="13"/>
  <c r="AH50" i="13" s="1"/>
  <c r="AI50" i="13"/>
  <c r="AJ50" i="13"/>
  <c r="AK50" i="13" s="1"/>
  <c r="AL50" i="13"/>
  <c r="AM50" i="13"/>
  <c r="AN50" i="13"/>
  <c r="AO50" i="13"/>
  <c r="AP50" i="13"/>
  <c r="AQ50" i="13" s="1"/>
  <c r="M51" i="13"/>
  <c r="P51" i="13"/>
  <c r="S51" i="13"/>
  <c r="V51" i="13"/>
  <c r="Y51" i="13"/>
  <c r="AB51" i="13"/>
  <c r="AE51" i="13"/>
  <c r="AH51" i="13"/>
  <c r="AK51" i="13"/>
  <c r="AN51" i="13"/>
  <c r="AQ51" i="13"/>
  <c r="M52" i="13"/>
  <c r="P52" i="13"/>
  <c r="S52" i="13"/>
  <c r="V52" i="13"/>
  <c r="Y52" i="13"/>
  <c r="AB52" i="13"/>
  <c r="AE52" i="13"/>
  <c r="AH52" i="13"/>
  <c r="AK52" i="13"/>
  <c r="AN52" i="13"/>
  <c r="AQ52" i="13"/>
  <c r="M53" i="13"/>
  <c r="P53" i="13"/>
  <c r="S53" i="13"/>
  <c r="V53" i="13"/>
  <c r="Y53" i="13"/>
  <c r="AB53" i="13"/>
  <c r="AE53" i="13"/>
  <c r="AH53" i="13"/>
  <c r="AK53" i="13"/>
  <c r="AN53" i="13"/>
  <c r="AQ53" i="13"/>
  <c r="M54" i="13"/>
  <c r="P54" i="13"/>
  <c r="S54" i="13"/>
  <c r="V54" i="13"/>
  <c r="Y54" i="13"/>
  <c r="AB54" i="13"/>
  <c r="AE54" i="13"/>
  <c r="AH54" i="13"/>
  <c r="AK54" i="13"/>
  <c r="AN54" i="13"/>
  <c r="AQ54" i="13"/>
  <c r="J51" i="13"/>
  <c r="J52" i="13"/>
  <c r="J53" i="13"/>
  <c r="J54" i="13"/>
  <c r="J56" i="13"/>
  <c r="J57" i="13"/>
  <c r="J58" i="13"/>
  <c r="J59" i="13"/>
  <c r="J61" i="13"/>
  <c r="J62" i="13"/>
  <c r="J63" i="13"/>
  <c r="J64" i="13"/>
  <c r="J66" i="13"/>
  <c r="J67" i="13"/>
  <c r="J68" i="13"/>
  <c r="J69" i="13"/>
  <c r="J71" i="13"/>
  <c r="J72" i="13"/>
  <c r="J73" i="13"/>
  <c r="J74" i="13"/>
  <c r="G54" i="13"/>
  <c r="G56" i="13"/>
  <c r="G57" i="13"/>
  <c r="G59" i="13"/>
  <c r="G61" i="13"/>
  <c r="G62" i="13"/>
  <c r="G64" i="13"/>
  <c r="G66" i="13"/>
  <c r="G67" i="13"/>
  <c r="G69" i="13"/>
  <c r="E49" i="13"/>
  <c r="K45" i="13"/>
  <c r="L45" i="13"/>
  <c r="M45" i="13" s="1"/>
  <c r="N45" i="13"/>
  <c r="O45" i="13"/>
  <c r="P45" i="13" s="1"/>
  <c r="Q45" i="13"/>
  <c r="R45" i="13"/>
  <c r="S45" i="13"/>
  <c r="T45" i="13"/>
  <c r="U45" i="13"/>
  <c r="V45" i="13" s="1"/>
  <c r="W45" i="13"/>
  <c r="X45" i="13"/>
  <c r="Y45" i="13"/>
  <c r="Z45" i="13"/>
  <c r="AA45" i="13"/>
  <c r="AB45" i="13" s="1"/>
  <c r="AC45" i="13"/>
  <c r="AD45" i="13"/>
  <c r="AE45" i="13" s="1"/>
  <c r="AF45" i="13"/>
  <c r="AG45" i="13"/>
  <c r="AH45" i="13"/>
  <c r="AI45" i="13"/>
  <c r="AJ45" i="13"/>
  <c r="AK45" i="13"/>
  <c r="AL45" i="13"/>
  <c r="AM45" i="13"/>
  <c r="AN45" i="13" s="1"/>
  <c r="AO45" i="13"/>
  <c r="AP45" i="13"/>
  <c r="AQ45" i="13"/>
  <c r="M46" i="13"/>
  <c r="P46" i="13"/>
  <c r="S46" i="13"/>
  <c r="V46" i="13"/>
  <c r="Y46" i="13"/>
  <c r="AB46" i="13"/>
  <c r="AE46" i="13"/>
  <c r="AH46" i="13"/>
  <c r="AK46" i="13"/>
  <c r="AN46" i="13"/>
  <c r="AQ46" i="13"/>
  <c r="M47" i="13"/>
  <c r="P47" i="13"/>
  <c r="S47" i="13"/>
  <c r="V47" i="13"/>
  <c r="Y47" i="13"/>
  <c r="AB47" i="13"/>
  <c r="AE47" i="13"/>
  <c r="AH47" i="13"/>
  <c r="AK47" i="13"/>
  <c r="AN47" i="13"/>
  <c r="AQ47" i="13"/>
  <c r="M48" i="13"/>
  <c r="P48" i="13"/>
  <c r="S48" i="13"/>
  <c r="V48" i="13"/>
  <c r="Y48" i="13"/>
  <c r="AB48" i="13"/>
  <c r="AE48" i="13"/>
  <c r="AH48" i="13"/>
  <c r="AK48" i="13"/>
  <c r="AN48" i="13"/>
  <c r="AQ48" i="13"/>
  <c r="M49" i="13"/>
  <c r="P49" i="13"/>
  <c r="S49" i="13"/>
  <c r="V49" i="13"/>
  <c r="Y49" i="13"/>
  <c r="AB49" i="13"/>
  <c r="AE49" i="13"/>
  <c r="AH49" i="13"/>
  <c r="AK49" i="13"/>
  <c r="AN49" i="13"/>
  <c r="AQ49" i="13"/>
  <c r="J46" i="13"/>
  <c r="J47" i="13"/>
  <c r="J48" i="13"/>
  <c r="J49" i="13"/>
  <c r="F41" i="13"/>
  <c r="G41" i="13" s="1"/>
  <c r="F44" i="13"/>
  <c r="G44" i="13" s="1"/>
  <c r="E41" i="13"/>
  <c r="E44" i="13"/>
  <c r="E46" i="13"/>
  <c r="E47" i="13"/>
  <c r="M41" i="13"/>
  <c r="P41" i="13"/>
  <c r="S41" i="13"/>
  <c r="V41" i="13"/>
  <c r="Y41" i="13"/>
  <c r="AB41" i="13"/>
  <c r="AE41" i="13"/>
  <c r="AH41" i="13"/>
  <c r="AK41" i="13"/>
  <c r="AN41" i="13"/>
  <c r="AQ41" i="13"/>
  <c r="K42" i="13"/>
  <c r="L42" i="13"/>
  <c r="M42" i="13" s="1"/>
  <c r="N42" i="13"/>
  <c r="O42" i="13"/>
  <c r="P42" i="13" s="1"/>
  <c r="Q42" i="13"/>
  <c r="R42" i="13"/>
  <c r="T42" i="13"/>
  <c r="U42" i="13"/>
  <c r="V42" i="13"/>
  <c r="W42" i="13"/>
  <c r="X42" i="13"/>
  <c r="Y42" i="13" s="1"/>
  <c r="Z42" i="13"/>
  <c r="AA42" i="13"/>
  <c r="AC42" i="13"/>
  <c r="AD42" i="13"/>
  <c r="AE42" i="13" s="1"/>
  <c r="AF42" i="13"/>
  <c r="AG42" i="13"/>
  <c r="AI42" i="13"/>
  <c r="AJ42" i="13"/>
  <c r="AK42" i="13" s="1"/>
  <c r="AL42" i="13"/>
  <c r="AM42" i="13"/>
  <c r="AO42" i="13"/>
  <c r="AP42" i="13"/>
  <c r="AQ42" i="13" s="1"/>
  <c r="K43" i="13"/>
  <c r="L43" i="13"/>
  <c r="N43" i="13"/>
  <c r="O43" i="13"/>
  <c r="Q43" i="13"/>
  <c r="R43" i="13"/>
  <c r="T43" i="13"/>
  <c r="U43" i="13"/>
  <c r="W43" i="13"/>
  <c r="X43" i="13"/>
  <c r="Z43" i="13"/>
  <c r="AA43" i="13"/>
  <c r="AC43" i="13"/>
  <c r="AD43" i="13"/>
  <c r="AF43" i="13"/>
  <c r="AG43" i="13"/>
  <c r="AI43" i="13"/>
  <c r="AJ43" i="13"/>
  <c r="AL43" i="13"/>
  <c r="AM43" i="13"/>
  <c r="AN43" i="13" s="1"/>
  <c r="AO43" i="13"/>
  <c r="AP43" i="13"/>
  <c r="M44" i="13"/>
  <c r="P44" i="13"/>
  <c r="S44" i="13"/>
  <c r="V44" i="13"/>
  <c r="Y44" i="13"/>
  <c r="AB44" i="13"/>
  <c r="AE44" i="13"/>
  <c r="AH44" i="13"/>
  <c r="AK44" i="13"/>
  <c r="AN44" i="13"/>
  <c r="AQ44" i="13"/>
  <c r="J41" i="13"/>
  <c r="J42" i="13"/>
  <c r="J44" i="13"/>
  <c r="I42" i="13"/>
  <c r="I43" i="13"/>
  <c r="H42" i="13"/>
  <c r="H43" i="13"/>
  <c r="P80" i="13" l="1"/>
  <c r="P70" i="13"/>
  <c r="E126" i="13"/>
  <c r="M126" i="13"/>
  <c r="G123" i="13"/>
  <c r="M121" i="13"/>
  <c r="G103" i="13"/>
  <c r="G124" i="13"/>
  <c r="G129" i="13"/>
  <c r="F70" i="13"/>
  <c r="J43" i="13"/>
  <c r="J126" i="13"/>
  <c r="F126" i="13"/>
  <c r="F78" i="13"/>
  <c r="G113" i="13"/>
  <c r="G108" i="13"/>
  <c r="G98" i="13"/>
  <c r="G83" i="13"/>
  <c r="G71" i="13"/>
  <c r="V43" i="13"/>
  <c r="P43" i="13"/>
  <c r="AE43" i="13"/>
  <c r="AN42" i="13"/>
  <c r="AG40" i="13"/>
  <c r="N40" i="13"/>
  <c r="AQ43" i="13"/>
  <c r="AC40" i="13"/>
  <c r="S43" i="13"/>
  <c r="F42" i="13"/>
  <c r="AO40" i="13"/>
  <c r="AH43" i="13"/>
  <c r="AB43" i="13"/>
  <c r="AD40" i="13"/>
  <c r="AA40" i="13"/>
  <c r="AK43" i="13"/>
  <c r="M43" i="13"/>
  <c r="AI40" i="13"/>
  <c r="Q40" i="13"/>
  <c r="E42" i="13"/>
  <c r="AM40" i="13"/>
  <c r="T40" i="13"/>
  <c r="K40" i="13"/>
  <c r="Y43" i="13"/>
  <c r="AP40" i="13"/>
  <c r="AL40" i="13"/>
  <c r="AH42" i="13"/>
  <c r="AB42" i="13"/>
  <c r="S42" i="13"/>
  <c r="Z40" i="13"/>
  <c r="E43" i="13"/>
  <c r="W40" i="13"/>
  <c r="U40" i="13"/>
  <c r="R40" i="13"/>
  <c r="O40" i="13"/>
  <c r="F43" i="13"/>
  <c r="AJ40" i="13"/>
  <c r="AF40" i="13"/>
  <c r="AH40" i="13" s="1"/>
  <c r="X40" i="13"/>
  <c r="L40" i="13"/>
  <c r="F8" i="14"/>
  <c r="E9" i="14"/>
  <c r="E10" i="14"/>
  <c r="E12" i="14"/>
  <c r="G78" i="13" l="1"/>
  <c r="P40" i="13"/>
  <c r="G126" i="13"/>
  <c r="F12" i="14"/>
  <c r="F77" i="13"/>
  <c r="G77" i="13" s="1"/>
  <c r="AQ40" i="13"/>
  <c r="G43" i="13"/>
  <c r="Y40" i="13"/>
  <c r="G42" i="13"/>
  <c r="AK40" i="13"/>
  <c r="AE40" i="13"/>
  <c r="S40" i="13"/>
  <c r="AB40" i="13"/>
  <c r="V40" i="13"/>
  <c r="AN40" i="13"/>
  <c r="M40" i="13"/>
  <c r="F11" i="14"/>
  <c r="F10" i="14"/>
  <c r="F9" i="14"/>
  <c r="F76" i="13" l="1"/>
  <c r="G76" i="13" s="1"/>
  <c r="F68" i="13"/>
  <c r="F48" i="13"/>
  <c r="G48" i="13" s="1"/>
  <c r="E68" i="13" l="1"/>
  <c r="G68" i="13" s="1"/>
  <c r="F46" i="13" l="1"/>
  <c r="G46" i="13" s="1"/>
  <c r="F47" i="13"/>
  <c r="G47" i="13" s="1"/>
  <c r="F49" i="13"/>
  <c r="G49" i="13" s="1"/>
  <c r="F51" i="13"/>
  <c r="G51" i="13" s="1"/>
  <c r="F52" i="13"/>
  <c r="G52" i="13" s="1"/>
  <c r="Z32" i="13" l="1"/>
  <c r="Z22" i="13" s="1"/>
  <c r="Z12" i="13" s="1"/>
  <c r="H25" i="13" l="1"/>
  <c r="H15" i="13" s="1"/>
  <c r="I25" i="13"/>
  <c r="I15" i="13" s="1"/>
  <c r="K25" i="13"/>
  <c r="K15" i="13" s="1"/>
  <c r="L25" i="13"/>
  <c r="L15" i="13" s="1"/>
  <c r="N25" i="13"/>
  <c r="N15" i="13" s="1"/>
  <c r="O25" i="13"/>
  <c r="O15" i="13" s="1"/>
  <c r="Q25" i="13"/>
  <c r="Q15" i="13" s="1"/>
  <c r="R25" i="13"/>
  <c r="R15" i="13" s="1"/>
  <c r="T25" i="13"/>
  <c r="T15" i="13" s="1"/>
  <c r="U25" i="13"/>
  <c r="U15" i="13" s="1"/>
  <c r="W25" i="13"/>
  <c r="W15" i="13" s="1"/>
  <c r="X25" i="13"/>
  <c r="X15" i="13" s="1"/>
  <c r="Z25" i="13"/>
  <c r="Z15" i="13" s="1"/>
  <c r="AA25" i="13"/>
  <c r="AA15" i="13" s="1"/>
  <c r="AC25" i="13"/>
  <c r="AC15" i="13" s="1"/>
  <c r="AD25" i="13"/>
  <c r="AD15" i="13" s="1"/>
  <c r="AF25" i="13"/>
  <c r="AF15" i="13" s="1"/>
  <c r="AG25" i="13"/>
  <c r="AG15" i="13" s="1"/>
  <c r="AI25" i="13"/>
  <c r="AI15" i="13" s="1"/>
  <c r="AJ25" i="13"/>
  <c r="AJ15" i="13" s="1"/>
  <c r="AL25" i="13"/>
  <c r="AL15" i="13" s="1"/>
  <c r="AM25" i="13"/>
  <c r="AM15" i="13" s="1"/>
  <c r="AO25" i="13"/>
  <c r="AO15" i="13" s="1"/>
  <c r="AP25" i="13"/>
  <c r="AP15" i="13" s="1"/>
  <c r="H26" i="13"/>
  <c r="H16" i="13" s="1"/>
  <c r="I26" i="13"/>
  <c r="I16" i="13" s="1"/>
  <c r="K26" i="13"/>
  <c r="K16" i="13" s="1"/>
  <c r="L26" i="13"/>
  <c r="L16" i="13" s="1"/>
  <c r="N26" i="13"/>
  <c r="N16" i="13" s="1"/>
  <c r="O26" i="13"/>
  <c r="O16" i="13" s="1"/>
  <c r="Q26" i="13"/>
  <c r="Q16" i="13" s="1"/>
  <c r="R26" i="13"/>
  <c r="R16" i="13" s="1"/>
  <c r="T26" i="13"/>
  <c r="T16" i="13" s="1"/>
  <c r="U26" i="13"/>
  <c r="U16" i="13" s="1"/>
  <c r="W26" i="13"/>
  <c r="W16" i="13" s="1"/>
  <c r="X26" i="13"/>
  <c r="X16" i="13" s="1"/>
  <c r="Z26" i="13"/>
  <c r="Z16" i="13" s="1"/>
  <c r="AA26" i="13"/>
  <c r="AA16" i="13" s="1"/>
  <c r="AC26" i="13"/>
  <c r="AC16" i="13" s="1"/>
  <c r="AD26" i="13"/>
  <c r="AD16" i="13" s="1"/>
  <c r="AF26" i="13"/>
  <c r="AF16" i="13" s="1"/>
  <c r="AG26" i="13"/>
  <c r="AG16" i="13" s="1"/>
  <c r="AI26" i="13"/>
  <c r="AI16" i="13" s="1"/>
  <c r="AJ26" i="13"/>
  <c r="AJ16" i="13" s="1"/>
  <c r="AL26" i="13"/>
  <c r="AL16" i="13" s="1"/>
  <c r="AM26" i="13"/>
  <c r="AM16" i="13" s="1"/>
  <c r="AO26" i="13"/>
  <c r="AO16" i="13" s="1"/>
  <c r="AP26" i="13"/>
  <c r="AP16" i="13" s="1"/>
  <c r="H27" i="13"/>
  <c r="H17" i="13" s="1"/>
  <c r="I27" i="13"/>
  <c r="I17" i="13" s="1"/>
  <c r="K27" i="13"/>
  <c r="K17" i="13" s="1"/>
  <c r="L27" i="13"/>
  <c r="L17" i="13" s="1"/>
  <c r="N27" i="13"/>
  <c r="N17" i="13" s="1"/>
  <c r="O27" i="13"/>
  <c r="O17" i="13" s="1"/>
  <c r="Q27" i="13"/>
  <c r="Q17" i="13" s="1"/>
  <c r="R27" i="13"/>
  <c r="R17" i="13" s="1"/>
  <c r="T27" i="13"/>
  <c r="T17" i="13" s="1"/>
  <c r="U27" i="13"/>
  <c r="U17" i="13" s="1"/>
  <c r="W27" i="13"/>
  <c r="W17" i="13" s="1"/>
  <c r="X27" i="13"/>
  <c r="X17" i="13" s="1"/>
  <c r="Z27" i="13"/>
  <c r="Z17" i="13" s="1"/>
  <c r="AA27" i="13"/>
  <c r="AA17" i="13" s="1"/>
  <c r="AC27" i="13"/>
  <c r="AC17" i="13" s="1"/>
  <c r="AD27" i="13"/>
  <c r="AD17" i="13" s="1"/>
  <c r="AF27" i="13"/>
  <c r="AF17" i="13" s="1"/>
  <c r="AG27" i="13"/>
  <c r="AG17" i="13" s="1"/>
  <c r="AI27" i="13"/>
  <c r="AI17" i="13" s="1"/>
  <c r="AJ27" i="13"/>
  <c r="AJ17" i="13" s="1"/>
  <c r="AL27" i="13"/>
  <c r="AL17" i="13" s="1"/>
  <c r="AM27" i="13"/>
  <c r="AM17" i="13" s="1"/>
  <c r="AO27" i="13"/>
  <c r="AO17" i="13" s="1"/>
  <c r="AP27" i="13"/>
  <c r="AP17" i="13" s="1"/>
  <c r="H28" i="13"/>
  <c r="H18" i="13" s="1"/>
  <c r="I28" i="13"/>
  <c r="I18" i="13" s="1"/>
  <c r="K28" i="13"/>
  <c r="K18" i="13" s="1"/>
  <c r="L28" i="13"/>
  <c r="L18" i="13" s="1"/>
  <c r="N28" i="13"/>
  <c r="N18" i="13" s="1"/>
  <c r="O28" i="13"/>
  <c r="O18" i="13" s="1"/>
  <c r="Q28" i="13"/>
  <c r="Q18" i="13" s="1"/>
  <c r="R28" i="13"/>
  <c r="R18" i="13" s="1"/>
  <c r="T28" i="13"/>
  <c r="T18" i="13" s="1"/>
  <c r="U28" i="13"/>
  <c r="U18" i="13" s="1"/>
  <c r="W28" i="13"/>
  <c r="W18" i="13" s="1"/>
  <c r="X28" i="13"/>
  <c r="X18" i="13" s="1"/>
  <c r="Z28" i="13"/>
  <c r="Z18" i="13" s="1"/>
  <c r="AA28" i="13"/>
  <c r="AA18" i="13" s="1"/>
  <c r="AC28" i="13"/>
  <c r="AC18" i="13" s="1"/>
  <c r="AD28" i="13"/>
  <c r="AD18" i="13" s="1"/>
  <c r="AF28" i="13"/>
  <c r="AF18" i="13" s="1"/>
  <c r="AG28" i="13"/>
  <c r="AG18" i="13" s="1"/>
  <c r="AI28" i="13"/>
  <c r="AI18" i="13" s="1"/>
  <c r="AJ28" i="13"/>
  <c r="AJ18" i="13" s="1"/>
  <c r="AL28" i="13"/>
  <c r="AL18" i="13" s="1"/>
  <c r="AM28" i="13"/>
  <c r="AM18" i="13" s="1"/>
  <c r="AO28" i="13"/>
  <c r="AO18" i="13" s="1"/>
  <c r="AP28" i="13"/>
  <c r="AP18" i="13" s="1"/>
  <c r="H29" i="13"/>
  <c r="H19" i="13" s="1"/>
  <c r="I29" i="13"/>
  <c r="I19" i="13" s="1"/>
  <c r="K29" i="13"/>
  <c r="K19" i="13" s="1"/>
  <c r="L29" i="13"/>
  <c r="L19" i="13" s="1"/>
  <c r="N29" i="13"/>
  <c r="N19" i="13" s="1"/>
  <c r="O29" i="13"/>
  <c r="O19" i="13" s="1"/>
  <c r="Q29" i="13"/>
  <c r="Q19" i="13" s="1"/>
  <c r="R29" i="13"/>
  <c r="R19" i="13" s="1"/>
  <c r="T29" i="13"/>
  <c r="T19" i="13" s="1"/>
  <c r="U29" i="13"/>
  <c r="U19" i="13" s="1"/>
  <c r="W29" i="13"/>
  <c r="W19" i="13" s="1"/>
  <c r="X29" i="13"/>
  <c r="X19" i="13" s="1"/>
  <c r="Z29" i="13"/>
  <c r="Z19" i="13" s="1"/>
  <c r="AA29" i="13"/>
  <c r="AA19" i="13" s="1"/>
  <c r="AC29" i="13"/>
  <c r="AC19" i="13" s="1"/>
  <c r="AD29" i="13"/>
  <c r="AD19" i="13" s="1"/>
  <c r="AF29" i="13"/>
  <c r="AF19" i="13" s="1"/>
  <c r="AG29" i="13"/>
  <c r="AG19" i="13" s="1"/>
  <c r="AI29" i="13"/>
  <c r="AI19" i="13" s="1"/>
  <c r="AJ29" i="13"/>
  <c r="AJ19" i="13" s="1"/>
  <c r="AL29" i="13"/>
  <c r="AL19" i="13" s="1"/>
  <c r="AM29" i="13"/>
  <c r="AM19" i="13" s="1"/>
  <c r="AO29" i="13"/>
  <c r="AO19" i="13" s="1"/>
  <c r="AP29" i="13"/>
  <c r="AP19" i="13" s="1"/>
  <c r="E35" i="13"/>
  <c r="E25" i="13" s="1"/>
  <c r="F35" i="13"/>
  <c r="F25" i="13" s="1"/>
  <c r="E36" i="13"/>
  <c r="E26" i="13" s="1"/>
  <c r="F36" i="13"/>
  <c r="F26" i="13" s="1"/>
  <c r="E37" i="13"/>
  <c r="E27" i="13" s="1"/>
  <c r="F37" i="13"/>
  <c r="F27" i="13" s="1"/>
  <c r="E38" i="13"/>
  <c r="E28" i="13" s="1"/>
  <c r="F38" i="13"/>
  <c r="F28" i="13" s="1"/>
  <c r="E39" i="13"/>
  <c r="E29" i="13" s="1"/>
  <c r="F39" i="13"/>
  <c r="F29" i="13" s="1"/>
  <c r="AP32" i="13"/>
  <c r="AO32" i="13"/>
  <c r="AO22" i="13" s="1"/>
  <c r="AO12" i="13" s="1"/>
  <c r="AM32" i="13"/>
  <c r="AL32" i="13"/>
  <c r="AL22" i="13" s="1"/>
  <c r="AL12" i="13" s="1"/>
  <c r="AJ32" i="13"/>
  <c r="AI32" i="13"/>
  <c r="AI22" i="13" s="1"/>
  <c r="AI12" i="13" s="1"/>
  <c r="AG32" i="13"/>
  <c r="AF32" i="13"/>
  <c r="AF22" i="13" s="1"/>
  <c r="AF12" i="13" s="1"/>
  <c r="AD32" i="13"/>
  <c r="AC32" i="13"/>
  <c r="AC22" i="13" s="1"/>
  <c r="AC12" i="13" s="1"/>
  <c r="AA32" i="13"/>
  <c r="X32" i="13"/>
  <c r="W32" i="13"/>
  <c r="W22" i="13" s="1"/>
  <c r="W12" i="13" s="1"/>
  <c r="T32" i="13"/>
  <c r="T22" i="13" s="1"/>
  <c r="T12" i="13" s="1"/>
  <c r="U32" i="13"/>
  <c r="R32" i="13"/>
  <c r="Q32" i="13"/>
  <c r="Q22" i="13" s="1"/>
  <c r="Q12" i="13" s="1"/>
  <c r="O32" i="13"/>
  <c r="O22" i="13" s="1"/>
  <c r="N32" i="13"/>
  <c r="N22" i="13" s="1"/>
  <c r="N12" i="13" s="1"/>
  <c r="L32" i="13"/>
  <c r="L22" i="13" s="1"/>
  <c r="K32" i="13"/>
  <c r="K22" i="13" s="1"/>
  <c r="K12" i="13" s="1"/>
  <c r="I32" i="13"/>
  <c r="I22" i="13" s="1"/>
  <c r="H32" i="13"/>
  <c r="H22" i="13" l="1"/>
  <c r="H12" i="13" s="1"/>
  <c r="I12" i="13"/>
  <c r="J12" i="13" s="1"/>
  <c r="J22" i="13"/>
  <c r="M22" i="13"/>
  <c r="L12" i="13"/>
  <c r="M12" i="13" s="1"/>
  <c r="P22" i="13"/>
  <c r="O12" i="13"/>
  <c r="P12" i="13" s="1"/>
  <c r="R22" i="13"/>
  <c r="S32" i="13"/>
  <c r="AB32" i="13"/>
  <c r="AA22" i="13"/>
  <c r="AE32" i="13"/>
  <c r="AD22" i="13"/>
  <c r="AG22" i="13"/>
  <c r="AH32" i="13"/>
  <c r="AJ22" i="13"/>
  <c r="AK32" i="13"/>
  <c r="AN32" i="13"/>
  <c r="AM22" i="13"/>
  <c r="AQ32" i="13"/>
  <c r="AP22" i="13"/>
  <c r="U22" i="13"/>
  <c r="V32" i="13"/>
  <c r="X22" i="13"/>
  <c r="Y32" i="13"/>
  <c r="E65" i="13"/>
  <c r="E63" i="13"/>
  <c r="E58" i="13"/>
  <c r="I45" i="13"/>
  <c r="J45" i="13" s="1"/>
  <c r="AP12" i="13" l="1"/>
  <c r="AQ12" i="13" s="1"/>
  <c r="AQ22" i="13"/>
  <c r="AE22" i="13"/>
  <c r="AD12" i="13"/>
  <c r="AE12" i="13" s="1"/>
  <c r="U12" i="13"/>
  <c r="V12" i="13" s="1"/>
  <c r="V22" i="13"/>
  <c r="AG12" i="13"/>
  <c r="AH12" i="13" s="1"/>
  <c r="AH22" i="13"/>
  <c r="S22" i="13"/>
  <c r="R12" i="13"/>
  <c r="S12" i="13" s="1"/>
  <c r="AK22" i="13"/>
  <c r="AJ12" i="13"/>
  <c r="AK12" i="13" s="1"/>
  <c r="AM12" i="13"/>
  <c r="AN12" i="13" s="1"/>
  <c r="AN22" i="13"/>
  <c r="AB22" i="13"/>
  <c r="AA12" i="13"/>
  <c r="Y22" i="13"/>
  <c r="X12" i="13"/>
  <c r="Y12" i="13" s="1"/>
  <c r="AB12" i="13" l="1"/>
  <c r="L33" i="13" l="1"/>
  <c r="L23" i="13" s="1"/>
  <c r="L13" i="13" s="1"/>
  <c r="Q33" i="13"/>
  <c r="Q23" i="13" s="1"/>
  <c r="Q13" i="13" s="1"/>
  <c r="R33" i="13"/>
  <c r="T33" i="13"/>
  <c r="U33" i="13"/>
  <c r="U23" i="13" s="1"/>
  <c r="U13" i="13" s="1"/>
  <c r="W33" i="13"/>
  <c r="W23" i="13" s="1"/>
  <c r="W13" i="13" s="1"/>
  <c r="Z33" i="13"/>
  <c r="Z23" i="13" s="1"/>
  <c r="Z13" i="13" s="1"/>
  <c r="AA33" i="13"/>
  <c r="AC33" i="13"/>
  <c r="AC23" i="13" s="1"/>
  <c r="AC13" i="13" s="1"/>
  <c r="AD33" i="13"/>
  <c r="AF33" i="13"/>
  <c r="AF23" i="13" s="1"/>
  <c r="AF13" i="13" s="1"/>
  <c r="AG33" i="13"/>
  <c r="AI33" i="13"/>
  <c r="AI23" i="13" s="1"/>
  <c r="AI13" i="13" s="1"/>
  <c r="AJ33" i="13"/>
  <c r="AL33" i="13"/>
  <c r="AL23" i="13" s="1"/>
  <c r="AL13" i="13" s="1"/>
  <c r="AM33" i="13"/>
  <c r="AO33" i="13"/>
  <c r="AO23" i="13" s="1"/>
  <c r="AO13" i="13" s="1"/>
  <c r="AP33" i="13"/>
  <c r="H80" i="13"/>
  <c r="E80" i="13" s="1"/>
  <c r="I80" i="13"/>
  <c r="H85" i="13"/>
  <c r="E85" i="13" s="1"/>
  <c r="I85" i="13"/>
  <c r="H90" i="13"/>
  <c r="E90" i="13" s="1"/>
  <c r="I90" i="13"/>
  <c r="H95" i="13"/>
  <c r="E95" i="13" s="1"/>
  <c r="I95" i="13"/>
  <c r="H100" i="13"/>
  <c r="E100" i="13" s="1"/>
  <c r="I100" i="13"/>
  <c r="H105" i="13"/>
  <c r="E105" i="13" s="1"/>
  <c r="I105" i="13"/>
  <c r="H110" i="13"/>
  <c r="E110" i="13" s="1"/>
  <c r="I110" i="13"/>
  <c r="F110" i="13" l="1"/>
  <c r="G110" i="13" s="1"/>
  <c r="J110" i="13"/>
  <c r="J105" i="13"/>
  <c r="F105" i="13"/>
  <c r="G105" i="13"/>
  <c r="J100" i="13"/>
  <c r="F100" i="13"/>
  <c r="G100" i="13" s="1"/>
  <c r="J95" i="13"/>
  <c r="F95" i="13"/>
  <c r="G95" i="13" s="1"/>
  <c r="F90" i="13"/>
  <c r="J90" i="13"/>
  <c r="G90" i="13"/>
  <c r="J85" i="13"/>
  <c r="F85" i="13"/>
  <c r="G85" i="13" s="1"/>
  <c r="J80" i="13"/>
  <c r="F80" i="13"/>
  <c r="G80" i="13" s="1"/>
  <c r="J78" i="13"/>
  <c r="AN33" i="13"/>
  <c r="AM23" i="13"/>
  <c r="AG23" i="13"/>
  <c r="AH33" i="13"/>
  <c r="AQ33" i="13"/>
  <c r="AP23" i="13"/>
  <c r="AK33" i="13"/>
  <c r="AJ23" i="13"/>
  <c r="AE33" i="13"/>
  <c r="AD23" i="13"/>
  <c r="S33" i="13"/>
  <c r="R23" i="13"/>
  <c r="AB33" i="13"/>
  <c r="AA23" i="13"/>
  <c r="X33" i="13"/>
  <c r="T23" i="13"/>
  <c r="V33" i="13"/>
  <c r="K33" i="13"/>
  <c r="O33" i="13"/>
  <c r="O23" i="13" s="1"/>
  <c r="I75" i="13"/>
  <c r="F75" i="13" s="1"/>
  <c r="I33" i="13"/>
  <c r="I23" i="13" s="1"/>
  <c r="N33" i="13"/>
  <c r="N23" i="13" s="1"/>
  <c r="N13" i="13" s="1"/>
  <c r="H75" i="13"/>
  <c r="H33" i="13"/>
  <c r="H23" i="13" s="1"/>
  <c r="H13" i="13" s="1"/>
  <c r="H45" i="13"/>
  <c r="E45" i="13" s="1"/>
  <c r="E48" i="13"/>
  <c r="H50" i="13"/>
  <c r="I50" i="13"/>
  <c r="J50" i="13" s="1"/>
  <c r="F53" i="13"/>
  <c r="G53" i="13" s="1"/>
  <c r="E53" i="13"/>
  <c r="E50" i="13" s="1"/>
  <c r="H55" i="13"/>
  <c r="I55" i="13"/>
  <c r="J55" i="13" s="1"/>
  <c r="F58" i="13"/>
  <c r="E55" i="13"/>
  <c r="H60" i="13"/>
  <c r="I60" i="13"/>
  <c r="F63" i="13"/>
  <c r="E60" i="13"/>
  <c r="F65" i="13"/>
  <c r="G65" i="13" s="1"/>
  <c r="H65" i="13"/>
  <c r="I65" i="13"/>
  <c r="J65" i="13" s="1"/>
  <c r="H70" i="13"/>
  <c r="I70" i="13"/>
  <c r="J70" i="13" s="1"/>
  <c r="G72" i="13"/>
  <c r="E32" i="13"/>
  <c r="J60" i="13" l="1"/>
  <c r="J75" i="13"/>
  <c r="F60" i="13"/>
  <c r="G60" i="13" s="1"/>
  <c r="G63" i="13"/>
  <c r="F55" i="13"/>
  <c r="G55" i="13" s="1"/>
  <c r="G58" i="13"/>
  <c r="S23" i="13"/>
  <c r="R13" i="13"/>
  <c r="S13" i="13" s="1"/>
  <c r="J23" i="13"/>
  <c r="I13" i="13"/>
  <c r="J13" i="13" s="1"/>
  <c r="AG13" i="13"/>
  <c r="AH13" i="13" s="1"/>
  <c r="AH23" i="13"/>
  <c r="AK23" i="13"/>
  <c r="AJ13" i="13"/>
  <c r="AK13" i="13" s="1"/>
  <c r="AE23" i="13"/>
  <c r="AD13" i="13"/>
  <c r="AE13" i="13" s="1"/>
  <c r="AP13" i="13"/>
  <c r="AQ13" i="13" s="1"/>
  <c r="AQ23" i="13"/>
  <c r="AN23" i="13"/>
  <c r="AM13" i="13"/>
  <c r="AN13" i="13" s="1"/>
  <c r="F50" i="13"/>
  <c r="G50" i="13" s="1"/>
  <c r="P23" i="13"/>
  <c r="O13" i="13"/>
  <c r="P13" i="13" s="1"/>
  <c r="K23" i="13"/>
  <c r="AB23" i="13"/>
  <c r="AA13" i="13"/>
  <c r="Y33" i="13"/>
  <c r="X23" i="13"/>
  <c r="X30" i="13"/>
  <c r="T13" i="13"/>
  <c r="V13" i="13" s="1"/>
  <c r="V23" i="13"/>
  <c r="E33" i="13"/>
  <c r="E23" i="13" s="1"/>
  <c r="F45" i="13"/>
  <c r="G45" i="13" s="1"/>
  <c r="F32" i="13"/>
  <c r="F33" i="13"/>
  <c r="E70" i="13"/>
  <c r="G70" i="13" s="1"/>
  <c r="I40" i="13"/>
  <c r="H40" i="13"/>
  <c r="E40" i="13" s="1"/>
  <c r="AO30" i="13"/>
  <c r="AI30" i="13"/>
  <c r="AC30" i="13"/>
  <c r="W30" i="13"/>
  <c r="Q30" i="13"/>
  <c r="K30" i="13"/>
  <c r="AL30" i="13"/>
  <c r="AF30" i="13"/>
  <c r="Z30" i="13"/>
  <c r="T30" i="13"/>
  <c r="N30" i="13"/>
  <c r="H30" i="13"/>
  <c r="L24" i="17"/>
  <c r="G24" i="17"/>
  <c r="L23" i="17"/>
  <c r="G23" i="17"/>
  <c r="F21" i="17"/>
  <c r="E21" i="17"/>
  <c r="F11" i="17"/>
  <c r="E11" i="17"/>
  <c r="F12" i="17"/>
  <c r="E12" i="17"/>
  <c r="F13" i="17"/>
  <c r="E13" i="17"/>
  <c r="F14" i="17"/>
  <c r="E14" i="17"/>
  <c r="J40" i="13" l="1"/>
  <c r="F40" i="13"/>
  <c r="G40" i="13" s="1"/>
  <c r="AB13" i="13"/>
  <c r="M23" i="13"/>
  <c r="K13" i="13"/>
  <c r="E13" i="13" s="1"/>
  <c r="Y23" i="13"/>
  <c r="X13" i="13"/>
  <c r="Y13" i="13" s="1"/>
  <c r="E22" i="13"/>
  <c r="AM30" i="13"/>
  <c r="AN30" i="13" s="1"/>
  <c r="K20" i="13"/>
  <c r="AI20" i="13"/>
  <c r="F22" i="13"/>
  <c r="T20" i="13"/>
  <c r="J32" i="13"/>
  <c r="I30" i="13"/>
  <c r="J30" i="13" s="1"/>
  <c r="U30" i="13"/>
  <c r="V30" i="13" s="1"/>
  <c r="AG30" i="13"/>
  <c r="AH30" i="13" s="1"/>
  <c r="Y30" i="13"/>
  <c r="N20" i="13"/>
  <c r="Z20" i="13"/>
  <c r="M33" i="13"/>
  <c r="P32" i="13"/>
  <c r="O30" i="13"/>
  <c r="P30" i="13" s="1"/>
  <c r="AA30" i="13"/>
  <c r="AB30" i="13" s="1"/>
  <c r="R30" i="13"/>
  <c r="S30" i="13" s="1"/>
  <c r="AD30" i="13"/>
  <c r="AE30" i="13" s="1"/>
  <c r="AP30" i="13"/>
  <c r="AQ30" i="13" s="1"/>
  <c r="W20" i="13"/>
  <c r="P33" i="13"/>
  <c r="G75" i="13"/>
  <c r="H20" i="13"/>
  <c r="AF20" i="13"/>
  <c r="M32" i="13"/>
  <c r="L30" i="13"/>
  <c r="M30" i="13" s="1"/>
  <c r="AO20" i="13"/>
  <c r="AL20" i="13"/>
  <c r="Q20" i="13"/>
  <c r="AC20" i="13"/>
  <c r="J33" i="13"/>
  <c r="AJ30" i="13"/>
  <c r="AK30" i="13" s="1"/>
  <c r="G21" i="17"/>
  <c r="L29" i="17"/>
  <c r="G29" i="17"/>
  <c r="L28" i="17"/>
  <c r="G28" i="17"/>
  <c r="E26" i="17"/>
  <c r="L20" i="17"/>
  <c r="G20" i="17"/>
  <c r="L19" i="17"/>
  <c r="L18" i="17"/>
  <c r="L17" i="17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M13" i="13"/>
  <c r="E12" i="13"/>
  <c r="AJ20" i="13"/>
  <c r="AK20" i="13" s="1"/>
  <c r="Q10" i="13"/>
  <c r="G33" i="13"/>
  <c r="F23" i="13"/>
  <c r="L20" i="13"/>
  <c r="M20" i="13" s="1"/>
  <c r="E30" i="13"/>
  <c r="H121" i="13"/>
  <c r="E121" i="13" s="1"/>
  <c r="E131" i="13" s="1"/>
  <c r="H10" i="13"/>
  <c r="AP20" i="13"/>
  <c r="AQ20" i="13" s="1"/>
  <c r="Z10" i="13"/>
  <c r="U20" i="13"/>
  <c r="V20" i="13" s="1"/>
  <c r="AC10" i="13"/>
  <c r="AL10" i="13"/>
  <c r="AF10" i="13"/>
  <c r="W10" i="13"/>
  <c r="R20" i="13"/>
  <c r="S20" i="13" s="1"/>
  <c r="AA20" i="13"/>
  <c r="AB20" i="13" s="1"/>
  <c r="N10" i="13"/>
  <c r="K10" i="13"/>
  <c r="AO10" i="13"/>
  <c r="AD20" i="13"/>
  <c r="AE20" i="13" s="1"/>
  <c r="X20" i="13"/>
  <c r="Y20" i="13" s="1"/>
  <c r="I20" i="13"/>
  <c r="J20" i="13" s="1"/>
  <c r="G32" i="13"/>
  <c r="F30" i="13"/>
  <c r="AI10" i="13"/>
  <c r="O20" i="13"/>
  <c r="P20" i="13" s="1"/>
  <c r="AG20" i="13"/>
  <c r="AH20" i="13" s="1"/>
  <c r="T10" i="13"/>
  <c r="AM20" i="13"/>
  <c r="AN20" i="13" s="1"/>
  <c r="F26" i="17"/>
  <c r="G26" i="17" s="1"/>
  <c r="C5" i="8"/>
  <c r="C11" i="8"/>
  <c r="D11" i="8" s="1"/>
  <c r="G14" i="17"/>
  <c r="F16" i="17"/>
  <c r="G18" i="17"/>
  <c r="G17" i="17"/>
  <c r="G19" i="17"/>
  <c r="F10" i="17"/>
  <c r="G12" i="17"/>
  <c r="G13" i="17"/>
  <c r="E16" i="17"/>
  <c r="C14" i="8"/>
  <c r="D14" i="8" s="1"/>
  <c r="C19" i="8"/>
  <c r="D19" i="8" s="1"/>
  <c r="D5" i="8"/>
  <c r="E10" i="13" l="1"/>
  <c r="I10" i="13"/>
  <c r="J10" i="13" s="1"/>
  <c r="AD10" i="13"/>
  <c r="AE10" i="13" s="1"/>
  <c r="AM10" i="13"/>
  <c r="AN10" i="13" s="1"/>
  <c r="O10" i="13"/>
  <c r="P10" i="13" s="1"/>
  <c r="E20" i="13"/>
  <c r="G22" i="13"/>
  <c r="F12" i="13"/>
  <c r="F20" i="13"/>
  <c r="AP10" i="13"/>
  <c r="AQ10" i="13" s="1"/>
  <c r="G23" i="13"/>
  <c r="F13" i="13"/>
  <c r="G30" i="13"/>
  <c r="X10" i="13"/>
  <c r="Y10" i="13" s="1"/>
  <c r="R10" i="13"/>
  <c r="S10" i="13" s="1"/>
  <c r="AG10" i="13"/>
  <c r="AH10" i="13" s="1"/>
  <c r="AA10" i="13"/>
  <c r="AB10" i="13" s="1"/>
  <c r="U10" i="13"/>
  <c r="V10" i="13" s="1"/>
  <c r="L10" i="13"/>
  <c r="M10" i="13" s="1"/>
  <c r="AJ10" i="13"/>
  <c r="AK10" i="13" s="1"/>
  <c r="E10" i="17"/>
  <c r="G10" i="17" s="1"/>
  <c r="G16" i="17"/>
  <c r="G11" i="17"/>
  <c r="C24" i="8"/>
  <c r="D24" i="8"/>
  <c r="I121" i="13" l="1"/>
  <c r="G20" i="13"/>
  <c r="G13" i="13"/>
  <c r="F10" i="13"/>
  <c r="G12" i="13"/>
  <c r="F121" i="13" l="1"/>
  <c r="J121" i="13"/>
  <c r="G10" i="13"/>
  <c r="G121" i="13" l="1"/>
  <c r="F131" i="13"/>
</calcChain>
</file>

<file path=xl/sharedStrings.xml><?xml version="1.0" encoding="utf-8"?>
<sst xmlns="http://schemas.openxmlformats.org/spreadsheetml/2006/main" count="936" uniqueCount="377">
  <si>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</si>
  <si>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</si>
  <si>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</si>
  <si>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</si>
  <si>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</si>
  <si>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</si>
  <si>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</si>
  <si>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</si>
  <si>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</si>
  <si>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</si>
  <si>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</si>
  <si>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</si>
  <si>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</si>
  <si>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</si>
  <si>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</si>
  <si>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</si>
  <si>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</si>
  <si>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</si>
  <si>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</si>
  <si>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</si>
  <si>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</si>
  <si>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</si>
  <si>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</si>
  <si>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</si>
  <si>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</si>
  <si>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</si>
  <si>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</si>
  <si>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</si>
  <si>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</si>
  <si>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</si>
  <si>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</si>
  <si>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</si>
  <si>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</si>
  <si>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</si>
  <si>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</si>
  <si>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</si>
  <si>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</si>
  <si>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</si>
  <si>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</si>
  <si>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</si>
  <si>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</si>
  <si>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</si>
  <si>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</si>
  <si>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</si>
  <si>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</si>
  <si>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</si>
  <si>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</si>
  <si>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</si>
  <si>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</si>
  <si>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</si>
  <si>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</si>
  <si>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</si>
  <si>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</si>
  <si>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</si>
  <si>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</si>
  <si>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</si>
  <si>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</si>
  <si>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</si>
  <si>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</si>
  <si>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</si>
  <si>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</si>
  <si>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</si>
  <si>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</si>
  <si>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</si>
  <si>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</si>
  <si>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</si>
  <si>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</si>
  <si>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</si>
  <si>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</si>
  <si>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</si>
  <si>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</si>
  <si>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</si>
  <si>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</si>
  <si>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</si>
  <si>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</si>
  <si>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</si>
  <si>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</si>
  <si>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</si>
  <si>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</si>
  <si>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</si>
  <si>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</si>
  <si>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</si>
  <si>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</si>
  <si>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</si>
  <si>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</si>
  <si>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</si>
  <si>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</si>
  <si>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</si>
  <si>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</si>
  <si>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</si>
  <si>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</si>
  <si>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</si>
  <si>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</si>
  <si>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</si>
  <si>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</si>
  <si>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</si>
  <si>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</si>
  <si>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</si>
  <si>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</si>
  <si>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</si>
  <si>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</si>
  <si>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</si>
  <si>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</si>
  <si>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</si>
  <si>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</si>
  <si>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</si>
  <si>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</si>
  <si>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</si>
  <si>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</si>
  <si>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</si>
  <si>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</si>
  <si>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</si>
  <si>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</si>
  <si>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</si>
  <si>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</si>
  <si>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</si>
  <si>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</si>
  <si>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</si>
  <si>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</si>
  <si>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</si>
  <si>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</si>
  <si>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</si>
  <si>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</si>
  <si>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</si>
  <si>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</si>
  <si>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</si>
  <si>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</si>
  <si>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</si>
  <si>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</si>
  <si>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</si>
  <si>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</si>
  <si>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</si>
  <si>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</si>
  <si>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</si>
  <si>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</si>
  <si>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</si>
  <si>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</si>
  <si>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</si>
  <si>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</si>
  <si>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</si>
  <si>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</si>
  <si>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</si>
  <si>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</si>
  <si>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</si>
  <si>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</si>
  <si>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</si>
  <si>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</si>
  <si>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</si>
  <si>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</si>
  <si>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</si>
  <si>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</si>
  <si>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</si>
  <si>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</si>
  <si>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</si>
  <si>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</si>
  <si>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</si>
  <si>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</si>
  <si>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</si>
  <si>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</si>
  <si>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</si>
  <si>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</si>
  <si>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</si>
  <si>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</si>
  <si>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</si>
  <si>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</si>
  <si>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</si>
  <si>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</si>
  <si>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</si>
  <si>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</si>
  <si>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</si>
  <si>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</si>
  <si>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</si>
  <si>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</si>
  <si>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</si>
  <si>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</si>
  <si>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</si>
  <si>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</si>
  <si>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</si>
  <si>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</si>
  <si>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</si>
  <si>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</si>
  <si>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</si>
  <si>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</si>
  <si>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</si>
  <si>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</si>
  <si>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</si>
  <si>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</si>
  <si>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</si>
  <si>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</si>
  <si>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</si>
  <si>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</si>
  <si>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</si>
  <si>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</si>
  <si>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</si>
  <si>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</si>
  <si>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</si>
  <si>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</si>
  <si>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</si>
  <si>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</si>
  <si>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</si>
  <si>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</si>
  <si>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</si>
  <si>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</si>
  <si>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</si>
  <si>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</si>
  <si>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</si>
  <si>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</si>
  <si>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</si>
  <si>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</si>
  <si>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</si>
  <si>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</si>
  <si>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</si>
  <si>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</si>
  <si>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</si>
  <si>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</si>
  <si>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</si>
  <si>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</si>
  <si>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</si>
  <si>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</si>
  <si>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</si>
  <si>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</si>
  <si>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</si>
  <si>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</si>
  <si>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</si>
  <si>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</si>
  <si>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</si>
  <si>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</si>
  <si>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</si>
  <si>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</si>
  <si>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</si>
  <si>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</si>
  <si>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</si>
  <si>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</si>
  <si>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</si>
  <si>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</si>
  <si>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</si>
  <si>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</si>
  <si>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</si>
  <si>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</si>
  <si>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</si>
  <si>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</si>
  <si>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</si>
  <si>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</si>
  <si>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</si>
  <si>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</si>
  <si>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</si>
  <si>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</si>
  <si>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</si>
  <si>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</si>
  <si>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</si>
  <si>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</si>
  <si>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</si>
  <si>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</si>
  <si>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</si>
  <si>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</si>
  <si>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</si>
  <si>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</si>
  <si>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</si>
  <si>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</si>
  <si>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</si>
  <si>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</si>
  <si>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Согласовано:</t>
  </si>
  <si>
    <t>Базовый показатель на начало реализации муниципальной программы</t>
  </si>
  <si>
    <t>иные источники финансирования</t>
  </si>
  <si>
    <t>Исполнитель: ФИО, должность, тел.: 8 (3466) _____________________________________</t>
  </si>
  <si>
    <t>Руководитель  структурного подзразделения администрации района (муниципальго учреждения района)__________________________ (Ф.И.О. подпись)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</si>
  <si>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</si>
  <si>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</si>
  <si>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</si>
  <si>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</si>
  <si>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</si>
  <si>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</si>
  <si>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Наименование целевых показателей</t>
  </si>
  <si>
    <t>Таблица 5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</si>
  <si>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</si>
  <si>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</si>
  <si>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</si>
  <si>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</si>
  <si>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</si>
  <si>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</si>
  <si>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</si>
  <si>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</si>
  <si>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бюджет автономного округа (дорожный фонд)</t>
  </si>
  <si>
    <t>Примечание:</t>
  </si>
  <si>
    <t>".</t>
  </si>
  <si>
    <t>по муниципальной программе ____________________________________</t>
  </si>
  <si>
    <t xml:space="preserve">Региональный проект "__________" 
</t>
  </si>
  <si>
    <t>Информация о реализации  проектов, входящих в состав национальных и федеральных проектов (программ) Российской Федерации</t>
  </si>
  <si>
    <t>план, в соответствии с постановлением №___  от ______ (в ред. от ________) *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</si>
  <si>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</si>
  <si>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</si>
  <si>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</si>
  <si>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</si>
  <si>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</si>
  <si>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Результат реализации. Причины отклонения  фактического исполнения от запланированного</t>
  </si>
  <si>
    <t>Информация о финансировании в _____ году  (тыс. рублей)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</si>
  <si>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</si>
  <si>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** - заполняется в разрезе региональных проектов,муниципальных проектов  по строкам "Наименование портфеля проектов" и "Всего по портфелям проектов" не заполняется.</t>
  </si>
  <si>
    <t>Наименование муниципальной составляющей проекта</t>
  </si>
  <si>
    <t>Наименование портфеля проектов:</t>
  </si>
  <si>
    <t xml:space="preserve">Исполнитель:                                         __________________________ (Ф.И.О. подпись)
</t>
  </si>
  <si>
    <t>Таблица 3</t>
  </si>
  <si>
    <t xml:space="preserve">                                                                                        Распределение финансовых ресурсов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</si>
  <si>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</si>
  <si>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</si>
  <si>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</si>
  <si>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</si>
  <si>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</si>
  <si>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>Руководитель структурного подзразделения администрации района(муниципальго учреждения района)______________________</t>
  </si>
  <si>
    <t>проектная часть</t>
  </si>
  <si>
    <t>процессная часть</t>
  </si>
  <si>
    <t xml:space="preserve">Региональный проект "__________" "_________________" 
</t>
  </si>
  <si>
    <t xml:space="preserve"> проект "_________________" 
</t>
  </si>
  <si>
    <t>Наименование структурного элемента муниципальной программы</t>
  </si>
  <si>
    <t xml:space="preserve">№ структурного элемента муниципальной  программы </t>
  </si>
  <si>
    <t>1.1.1.</t>
  </si>
  <si>
    <t>1.1.2.</t>
  </si>
  <si>
    <t>1.1.4.</t>
  </si>
  <si>
    <t>1.1.6.</t>
  </si>
  <si>
    <t>Устойчивое развитие коренных малочисленных народов Севера в Нижневартовском районе</t>
  </si>
  <si>
    <t>Целевые показатели муниципальной программы "Устойчивое развитие коренных малочисленных народов Севера в Нижневартовском районе"</t>
  </si>
  <si>
    <t>Руководитель  структурного подразделения администрации района (муниципального учреждения района)__________________________ (О.В.Галкина)</t>
  </si>
  <si>
    <t>Исполнитель: ФИО, должность, тел.: 8 (3466 )498783 _____________________________________</t>
  </si>
  <si>
    <t>О.В.Галкина)</t>
  </si>
  <si>
    <t>СОГЛАСОВАНО:</t>
  </si>
  <si>
    <t xml:space="preserve"> ГРАФИК </t>
  </si>
  <si>
    <t>наименование программы</t>
  </si>
  <si>
    <t xml:space="preserve">Заместитель начальника    управления общественных связей 
и информационной политики </t>
  </si>
  <si>
    <t>________________ С.Ю. Маликов</t>
  </si>
  <si>
    <t>"Устойчивое развитие коренных малочисленных народов Севера в Нижневартовском районе"</t>
  </si>
  <si>
    <t>Исполняющий обязанности заместителя главы района по социальным вопросам</t>
  </si>
  <si>
    <t>управление культуры и   спорта администрации района</t>
  </si>
  <si>
    <t>1.1.3.</t>
  </si>
  <si>
    <t>муниципальное автономное учреждение «Межпоселенческий центр национальных  промыслов и ремесел»</t>
  </si>
  <si>
    <t>Специалист  департамента финансов администрации района___________________ (А.Е.Пирогова)</t>
  </si>
  <si>
    <t>(С.М.Нонко)</t>
  </si>
  <si>
    <t>1.1.5.</t>
  </si>
  <si>
    <t xml:space="preserve">                                                                                                  муниципальное автономное учреждение «Межпоселенческий центр национальных промыслов и ремесел»</t>
  </si>
  <si>
    <t>С.М. Нонко</t>
  </si>
  <si>
    <t>__________________ /__________________</t>
  </si>
  <si>
    <t>Примечание (причины не достижения/ перевыполнения показателя)</t>
  </si>
  <si>
    <t xml:space="preserve">Комплекс процессных мероприятий «Оказание поддержки юридическим и физическим лицам из числа коренных малочисленных народов Севера, ведущим традиционный образ жизни и осуществляющим традиционную хозяйственную деятельность» </t>
  </si>
  <si>
    <t>Мероприятие (результат) «Оказана мера социальной поддержки в виде льготы по оплате услуг радиосвязи и предоставления местного телефонного соединения (по договорам на оплату технического обслуживания радиостанций, абонентской платы услуг радиосвязи и предоставление местного телефонного соединения с абонентского номера на территориях традиционного природопользования, установки дополнительного оборудования для обеспечения работы радиостанций)»</t>
  </si>
  <si>
    <t>Мероприятие (результат) «Предоставлена единовременная материальная помощь на приобретение горюче-смазочных материалов»</t>
  </si>
  <si>
    <t>Мероприятие (результат) «Оказана мера социальной поддержки оленеводам – частникам района»</t>
  </si>
  <si>
    <t>Мероприятие (результат) «Оказана мера социальной поддержки лицам из числа коренных малочисленных народов Севера на оплату проживания в гостиницах»</t>
  </si>
  <si>
    <t xml:space="preserve">Мероприятие (результат) «Оказана мера социальной поддержки лицам из числа коренных малочисленных народов Севера на оплату проезда на внутрирайонных маршрутах» </t>
  </si>
  <si>
    <t xml:space="preserve">Мероприятие (результат) «Осуществлена поддержка по переданным отдельным государственным полномочиям в рамках государственной программы Ханты-Мансийского автономного округа – Югры «Устойчивое развитие коренных малочисленных народов Севера» </t>
  </si>
  <si>
    <t xml:space="preserve">Комплекс процессных мероприятий «Организация и проведение мероприятий, направленных на содействие духовному и национально-культурному развитию коренных малочисленных народов Севера, сохранение традиционной культуры, народных промыслов и ремесел» </t>
  </si>
  <si>
    <t>Мероприятие (результат) «Проведены мероприятия в рамках районного традиционного Праздника охотника и оленевода»</t>
  </si>
  <si>
    <t>Мероприятие (результат) «Проведены мероприятия в рамках районного традиционного праздника «Прилет Вороны» в национальных населенных пунктах района»</t>
  </si>
  <si>
    <t xml:space="preserve">Мероприятие (результат) «Проведены мероприятия в рамках районного национального Праздника Обласа» </t>
  </si>
  <si>
    <t>Мероприятие (результат) «Проведены мероприятия в рамках Международного дня коренных народов мира»</t>
  </si>
  <si>
    <t>Мероприятие (результат) «Проведены мероприятия в рамках районного национального праздника коренных народов Севера «Праздник Осени»</t>
  </si>
  <si>
    <t xml:space="preserve">Мероприятие (результат) «Проведены мероприятия в рамках декады «Коренные народы Севера» в национальных населенных пунктах района» </t>
  </si>
  <si>
    <t xml:space="preserve">Мероприятие (результат) «Организовано транспортное обслуживание по доставке команд района на районные, окружные и региональные мероприятия, перевозке экспонатов» 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</si>
  <si>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</si>
  <si>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</si>
  <si>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</si>
  <si>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</si>
  <si>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</si>
  <si>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</si>
  <si>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</si>
  <si>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</si>
  <si>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Количество пользователей территориями традиционного природопользования из числа коренных малочисленных народов (человек)</t>
  </si>
  <si>
    <t>Количество национальных общин, осуществляющих традиционное хозяйствование и занимающихся традиционными промыслами коренных малочисленных народов Севера (единиц)</t>
  </si>
  <si>
    <t>Доля граждан из числа коренных малочисленных народов, удовлетворенных качеством реализуемых мероприятий, направленных на поддержку экономического и социального развития коренных малочисленных народов, в общем количестве опрошенных лиц, относящихся к коренным малочисленным народам (%)</t>
  </si>
  <si>
    <t>Количество представителей коренных малочисленных народов Севера, которым предоставлены меры социальной поддержки (человек)</t>
  </si>
  <si>
    <t>Количество представителей коренных малочисленных народов Севера, участвующих в сохранении и возрождении традиционной культуры, народных промыслов, традиций и национальных видов спорта (человек)</t>
  </si>
  <si>
    <t xml:space="preserve"> реализации в 2024 году муниципальной программы </t>
  </si>
  <si>
    <t>Значение показателя на 2024 год</t>
  </si>
  <si>
    <t>план на 2024 год *</t>
  </si>
  <si>
    <t xml:space="preserve">Ответственный исполнитель: Управление культуры и   спорта администрации района
</t>
  </si>
  <si>
    <t xml:space="preserve">Ответственный исполнитель: Муниципальное автономное учреждение «Межпоселенческий центр национальных  промыслов и ремесел»
</t>
  </si>
  <si>
    <t>постановлени администрации района от 21.12.2023 "Об утверждении муниципальной программы «Устойчивое развитие коренных малочисленных народов Севера в Нижневартовском районе"</t>
  </si>
  <si>
    <t>1.2.8</t>
  </si>
  <si>
    <t>Мероприятие (результат) «Приобретен национальный спортивный инвентарь, спортивная одежда»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</si>
</sst>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#,##0.0\ _₽"/>
  </numFmts>
  <fonts count="4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443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Border="1" applyAlignment="1" applyProtection="1">
      <alignment horizontal="left" vertical="center" wrapText="1"/>
      <protection hidden="1"/>
    </xf>
    <xf numFmtId="165" fontId="2" fillId="0" borderId="1" xfId="0" applyNumberFormat="1" applyFont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>
      <alignment vertical="center"/>
    </xf>
    <xf numFmtId="168" fontId="6" fillId="0" borderId="0" xfId="0" applyNumberFormat="1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168" fontId="10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justify" vertical="top" wrapText="1"/>
    </xf>
    <xf numFmtId="165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/>
    </xf>
    <xf numFmtId="0" fontId="20" fillId="0" borderId="0" xfId="0" applyFont="1"/>
    <xf numFmtId="0" fontId="3" fillId="0" borderId="7" xfId="0" applyFont="1" applyBorder="1" applyAlignment="1">
      <alignment vertical="center"/>
    </xf>
    <xf numFmtId="0" fontId="19" fillId="0" borderId="0" xfId="0" applyFont="1"/>
    <xf numFmtId="0" fontId="25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/>
    </xf>
    <xf numFmtId="0" fontId="25" fillId="0" borderId="0" xfId="0" applyFont="1" applyAlignment="1">
      <alignment horizontal="left" vertical="top"/>
    </xf>
    <xf numFmtId="165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26" fillId="0" borderId="0" xfId="0" applyFont="1"/>
    <xf numFmtId="0" fontId="16" fillId="0" borderId="0" xfId="3" applyFont="1"/>
    <xf numFmtId="49" fontId="16" fillId="0" borderId="0" xfId="3" applyNumberFormat="1" applyFont="1"/>
    <xf numFmtId="0" fontId="16" fillId="0" borderId="0" xfId="3" applyFont="1" applyAlignment="1">
      <alignment horizontal="right"/>
    </xf>
    <xf numFmtId="0" fontId="3" fillId="4" borderId="21" xfId="3" applyFont="1" applyFill="1" applyBorder="1" applyAlignment="1">
      <alignment vertical="top" wrapText="1"/>
    </xf>
    <xf numFmtId="0" fontId="3" fillId="4" borderId="15" xfId="3" applyFont="1" applyFill="1" applyBorder="1" applyAlignment="1">
      <alignment vertical="top" wrapText="1"/>
    </xf>
    <xf numFmtId="0" fontId="3" fillId="4" borderId="3" xfId="3" applyFont="1" applyFill="1" applyBorder="1" applyAlignment="1">
      <alignment vertical="top" wrapText="1"/>
    </xf>
    <xf numFmtId="0" fontId="16" fillId="0" borderId="10" xfId="3" applyFont="1" applyBorder="1" applyAlignment="1">
      <alignment horizontal="center" vertical="top" wrapText="1"/>
    </xf>
    <xf numFmtId="49" fontId="16" fillId="0" borderId="10" xfId="3" applyNumberFormat="1" applyFont="1" applyBorder="1" applyAlignment="1">
      <alignment horizontal="center" vertical="top" wrapText="1"/>
    </xf>
    <xf numFmtId="0" fontId="16" fillId="0" borderId="1" xfId="3" applyFont="1" applyBorder="1" applyAlignment="1">
      <alignment horizontal="center" vertical="top" wrapText="1"/>
    </xf>
    <xf numFmtId="0" fontId="1" fillId="0" borderId="2" xfId="3" applyFont="1" applyBorder="1" applyAlignment="1">
      <alignment horizontal="left" vertical="center" wrapText="1"/>
    </xf>
    <xf numFmtId="166" fontId="16" fillId="0" borderId="1" xfId="3" applyNumberFormat="1" applyFont="1" applyBorder="1" applyAlignment="1">
      <alignment horizontal="center" vertical="center" wrapText="1"/>
    </xf>
    <xf numFmtId="166" fontId="16" fillId="0" borderId="4" xfId="3" applyNumberFormat="1" applyFont="1" applyBorder="1" applyAlignment="1">
      <alignment horizontal="center" vertical="center" wrapText="1"/>
    </xf>
    <xf numFmtId="165" fontId="1" fillId="0" borderId="2" xfId="3" applyNumberFormat="1" applyFont="1" applyBorder="1" applyAlignment="1">
      <alignment horizontal="left" vertical="center" wrapText="1"/>
    </xf>
    <xf numFmtId="0" fontId="16" fillId="0" borderId="5" xfId="3" applyFont="1" applyBorder="1"/>
    <xf numFmtId="0" fontId="1" fillId="0" borderId="1" xfId="3" applyFont="1" applyBorder="1" applyAlignment="1">
      <alignment horizontal="left" vertical="center" wrapText="1"/>
    </xf>
    <xf numFmtId="0" fontId="16" fillId="0" borderId="1" xfId="3" applyFont="1" applyBorder="1" applyAlignment="1">
      <alignment horizontal="center" vertical="center" wrapText="1"/>
    </xf>
    <xf numFmtId="165" fontId="1" fillId="0" borderId="1" xfId="3" applyNumberFormat="1" applyFont="1" applyBorder="1" applyAlignment="1">
      <alignment horizontal="left" vertical="center" wrapText="1"/>
    </xf>
    <xf numFmtId="0" fontId="16" fillId="0" borderId="1" xfId="3" applyFont="1" applyBorder="1"/>
    <xf numFmtId="0" fontId="28" fillId="0" borderId="1" xfId="3" applyFont="1" applyBorder="1"/>
    <xf numFmtId="166" fontId="16" fillId="0" borderId="1" xfId="3" applyNumberFormat="1" applyFont="1" applyBorder="1" applyAlignment="1">
      <alignment horizontal="center" vertical="center"/>
    </xf>
    <xf numFmtId="0" fontId="16" fillId="0" borderId="1" xfId="3" applyFont="1" applyBorder="1" applyAlignment="1">
      <alignment wrapText="1"/>
    </xf>
    <xf numFmtId="0" fontId="16" fillId="0" borderId="1" xfId="3" applyFont="1" applyBorder="1" applyAlignment="1">
      <alignment horizontal="center" vertical="center"/>
    </xf>
    <xf numFmtId="0" fontId="3" fillId="0" borderId="0" xfId="3" applyFont="1"/>
    <xf numFmtId="49" fontId="3" fillId="0" borderId="0" xfId="3" applyNumberFormat="1" applyFont="1"/>
    <xf numFmtId="0" fontId="30" fillId="0" borderId="0" xfId="3" applyFont="1"/>
    <xf numFmtId="0" fontId="3" fillId="0" borderId="0" xfId="3" applyFont="1" applyAlignment="1">
      <alignment vertical="center"/>
    </xf>
    <xf numFmtId="0" fontId="3" fillId="0" borderId="0" xfId="3" applyFont="1" applyAlignment="1">
      <alignment horizontal="left" vertical="center" wrapText="1"/>
    </xf>
    <xf numFmtId="0" fontId="32" fillId="0" borderId="0" xfId="3" applyFont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0" fillId="0" borderId="0" xfId="3" applyFont="1" applyAlignment="1">
      <alignment horizontal="left" vertical="center" wrapText="1"/>
    </xf>
    <xf numFmtId="0" fontId="24" fillId="0" borderId="0" xfId="3" applyFont="1"/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 horizontal="center" vertical="center"/>
    </xf>
    <xf numFmtId="170" fontId="19" fillId="0" borderId="5" xfId="2" applyNumberFormat="1" applyFont="1" applyBorder="1" applyAlignment="1">
      <alignment horizontal="center" vertical="top" wrapText="1"/>
    </xf>
    <xf numFmtId="3" fontId="19" fillId="0" borderId="29" xfId="0" applyNumberFormat="1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9" fillId="0" borderId="1" xfId="0" applyFont="1" applyBorder="1" applyAlignment="1">
      <alignment horizontal="center" vertical="top" wrapText="1"/>
    </xf>
    <xf numFmtId="170" fontId="19" fillId="0" borderId="1" xfId="2" applyNumberFormat="1" applyFont="1" applyBorder="1" applyAlignment="1">
      <alignment horizontal="center" vertical="top" wrapText="1"/>
    </xf>
    <xf numFmtId="165" fontId="19" fillId="0" borderId="0" xfId="0" applyNumberFormat="1" applyFont="1" applyAlignment="1">
      <alignment horizontal="justify" vertical="top" wrapText="1"/>
    </xf>
    <xf numFmtId="0" fontId="3" fillId="4" borderId="0" xfId="0" applyFont="1" applyFill="1" applyAlignment="1">
      <alignment vertical="center"/>
    </xf>
    <xf numFmtId="165" fontId="3" fillId="0" borderId="0" xfId="0" applyNumberFormat="1" applyFont="1" applyAlignment="1">
      <alignment horizontal="right" vertical="center"/>
    </xf>
    <xf numFmtId="165" fontId="16" fillId="0" borderId="0" xfId="0" applyNumberFormat="1" applyFont="1" applyAlignment="1">
      <alignment horizontal="justify" vertical="top" wrapText="1"/>
    </xf>
    <xf numFmtId="165" fontId="20" fillId="0" borderId="0" xfId="0" applyNumberFormat="1" applyFont="1" applyAlignment="1">
      <alignment horizontal="left" wrapText="1"/>
    </xf>
    <xf numFmtId="165" fontId="20" fillId="0" borderId="0" xfId="0" applyNumberFormat="1" applyFont="1" applyAlignment="1">
      <alignment horizontal="right" vertical="center"/>
    </xf>
    <xf numFmtId="0" fontId="34" fillId="0" borderId="0" xfId="0" applyFont="1"/>
    <xf numFmtId="0" fontId="35" fillId="0" borderId="0" xfId="0" applyFont="1"/>
    <xf numFmtId="0" fontId="35" fillId="0" borderId="0" xfId="0" applyFont="1" applyAlignment="1">
      <alignment horizontal="right"/>
    </xf>
    <xf numFmtId="0" fontId="36" fillId="0" borderId="0" xfId="0" applyFont="1" applyAlignment="1">
      <alignment vertical="top" wrapText="1"/>
    </xf>
    <xf numFmtId="0" fontId="40" fillId="0" borderId="0" xfId="0" applyFont="1"/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/>
    </xf>
    <xf numFmtId="0" fontId="25" fillId="0" borderId="1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172" fontId="3" fillId="0" borderId="0" xfId="0" applyNumberFormat="1" applyFont="1" applyAlignment="1">
      <alignment vertical="center"/>
    </xf>
    <xf numFmtId="172" fontId="20" fillId="0" borderId="0" xfId="0" applyNumberFormat="1" applyFont="1" applyAlignment="1">
      <alignment horizontal="center" vertical="top"/>
    </xf>
    <xf numFmtId="172" fontId="3" fillId="0" borderId="0" xfId="0" applyNumberFormat="1" applyFont="1" applyAlignment="1">
      <alignment horizontal="center" vertical="top"/>
    </xf>
    <xf numFmtId="172" fontId="3" fillId="0" borderId="18" xfId="0" applyNumberFormat="1" applyFont="1" applyBorder="1" applyAlignment="1">
      <alignment vertical="center"/>
    </xf>
    <xf numFmtId="172" fontId="19" fillId="4" borderId="0" xfId="0" applyNumberFormat="1" applyFont="1" applyFill="1" applyAlignment="1">
      <alignment horizontal="center" vertical="top" wrapText="1"/>
    </xf>
    <xf numFmtId="172" fontId="19" fillId="4" borderId="9" xfId="0" applyNumberFormat="1" applyFont="1" applyFill="1" applyBorder="1" applyAlignment="1">
      <alignment horizontal="center" vertical="top" wrapText="1"/>
    </xf>
    <xf numFmtId="172" fontId="16" fillId="0" borderId="0" xfId="0" applyNumberFormat="1" applyFont="1" applyAlignment="1">
      <alignment horizontal="justify" vertical="top" wrapText="1"/>
    </xf>
    <xf numFmtId="172" fontId="3" fillId="0" borderId="0" xfId="0" applyNumberFormat="1" applyFont="1" applyAlignment="1">
      <alignment horizontal="left" wrapText="1"/>
    </xf>
    <xf numFmtId="172" fontId="20" fillId="0" borderId="0" xfId="0" applyNumberFormat="1" applyFont="1" applyAlignment="1">
      <alignment horizontal="left" wrapText="1"/>
    </xf>
    <xf numFmtId="172" fontId="20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left"/>
    </xf>
    <xf numFmtId="172" fontId="20" fillId="0" borderId="0" xfId="0" applyNumberFormat="1" applyFont="1" applyAlignment="1">
      <alignment vertical="center"/>
    </xf>
    <xf numFmtId="172" fontId="20" fillId="0" borderId="0" xfId="2" applyNumberFormat="1" applyFont="1" applyFill="1" applyBorder="1" applyAlignment="1" applyProtection="1">
      <alignment vertical="center" wrapText="1"/>
    </xf>
    <xf numFmtId="172" fontId="3" fillId="0" borderId="0" xfId="2" applyNumberFormat="1" applyFont="1" applyFill="1" applyBorder="1" applyAlignment="1" applyProtection="1">
      <alignment vertical="center" wrapText="1"/>
    </xf>
    <xf numFmtId="0" fontId="45" fillId="0" borderId="1" xfId="0" applyFont="1" applyBorder="1" applyAlignment="1">
      <alignment horizontal="left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9" fillId="4" borderId="10" xfId="0" applyNumberFormat="1" applyFont="1" applyFill="1" applyBorder="1" applyAlignment="1">
      <alignment horizontal="center" vertical="center" wrapText="1"/>
    </xf>
    <xf numFmtId="49" fontId="19" fillId="4" borderId="25" xfId="0" applyNumberFormat="1" applyFont="1" applyFill="1" applyBorder="1" applyAlignment="1">
      <alignment horizontal="center" vertical="center" wrapText="1"/>
    </xf>
    <xf numFmtId="49" fontId="19" fillId="4" borderId="3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 wrapText="1"/>
    </xf>
    <xf numFmtId="172" fontId="19" fillId="0" borderId="1" xfId="2" applyNumberFormat="1" applyFont="1" applyFill="1" applyBorder="1" applyAlignment="1" applyProtection="1">
      <alignment horizontal="right" vertical="center" wrapText="1"/>
    </xf>
    <xf numFmtId="172" fontId="19" fillId="4" borderId="1" xfId="2" applyNumberFormat="1" applyFont="1" applyFill="1" applyBorder="1" applyAlignment="1" applyProtection="1">
      <alignment horizontal="right" vertical="center" wrapText="1"/>
    </xf>
    <xf numFmtId="172" fontId="19" fillId="0" borderId="14" xfId="2" applyNumberFormat="1" applyFont="1" applyFill="1" applyBorder="1" applyAlignment="1" applyProtection="1">
      <alignment horizontal="right" vertical="center" wrapText="1"/>
    </xf>
    <xf numFmtId="172" fontId="19" fillId="4" borderId="14" xfId="2" applyNumberFormat="1" applyFont="1" applyFill="1" applyBorder="1" applyAlignment="1" applyProtection="1">
      <alignment horizontal="right" vertical="center" wrapText="1"/>
    </xf>
    <xf numFmtId="172" fontId="22" fillId="0" borderId="1" xfId="2" applyNumberFormat="1" applyFont="1" applyFill="1" applyBorder="1" applyAlignment="1" applyProtection="1">
      <alignment horizontal="right" vertical="center" wrapText="1"/>
    </xf>
    <xf numFmtId="172" fontId="19" fillId="6" borderId="1" xfId="2" applyNumberFormat="1" applyFont="1" applyFill="1" applyBorder="1" applyAlignment="1" applyProtection="1">
      <alignment horizontal="right" vertical="center" wrapText="1"/>
    </xf>
    <xf numFmtId="169" fontId="19" fillId="0" borderId="1" xfId="2" applyNumberFormat="1" applyFont="1" applyFill="1" applyBorder="1" applyAlignment="1" applyProtection="1">
      <alignment horizontal="right" vertical="center" wrapText="1"/>
    </xf>
    <xf numFmtId="165" fontId="19" fillId="0" borderId="1" xfId="2" applyNumberFormat="1" applyFont="1" applyFill="1" applyBorder="1" applyAlignment="1" applyProtection="1">
      <alignment horizontal="right" vertical="center" wrapText="1"/>
    </xf>
    <xf numFmtId="172" fontId="18" fillId="6" borderId="1" xfId="2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>
      <alignment horizontal="center" vertical="top" wrapText="1"/>
    </xf>
    <xf numFmtId="0" fontId="19" fillId="0" borderId="1" xfId="0" applyFont="1" applyBorder="1"/>
    <xf numFmtId="3" fontId="19" fillId="0" borderId="1" xfId="0" applyNumberFormat="1" applyFont="1" applyBorder="1" applyAlignment="1" applyProtection="1">
      <alignment horizontal="center" vertical="top" wrapText="1"/>
      <protection locked="0"/>
    </xf>
    <xf numFmtId="171" fontId="19" fillId="0" borderId="1" xfId="2" applyNumberFormat="1" applyFont="1" applyBorder="1" applyAlignment="1">
      <alignment horizontal="center" vertical="top" wrapText="1"/>
    </xf>
    <xf numFmtId="0" fontId="3" fillId="6" borderId="0" xfId="0" applyFont="1" applyFill="1" applyAlignment="1">
      <alignment vertical="center"/>
    </xf>
    <xf numFmtId="0" fontId="1" fillId="6" borderId="7" xfId="0" applyFont="1" applyFill="1" applyBorder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172" fontId="19" fillId="0" borderId="10" xfId="2" applyNumberFormat="1" applyFont="1" applyFill="1" applyBorder="1" applyAlignment="1" applyProtection="1">
      <alignment horizontal="right" vertical="center" wrapText="1"/>
    </xf>
    <xf numFmtId="0" fontId="1" fillId="6" borderId="0" xfId="0" applyFont="1" applyFill="1" applyAlignment="1">
      <alignment vertical="center"/>
    </xf>
    <xf numFmtId="172" fontId="19" fillId="0" borderId="2" xfId="0" applyNumberFormat="1" applyFont="1" applyBorder="1" applyAlignment="1">
      <alignment horizontal="center" vertical="top" wrapText="1"/>
    </xf>
    <xf numFmtId="165" fontId="3" fillId="0" borderId="0" xfId="0" applyNumberFormat="1" applyFont="1" applyAlignment="1">
      <alignment horizontal="justify" vertical="top" wrapText="1"/>
    </xf>
    <xf numFmtId="0" fontId="23" fillId="0" borderId="0" xfId="0" applyFont="1" applyAlignment="1">
      <alignment horizontal="center" vertical="top"/>
    </xf>
    <xf numFmtId="0" fontId="20" fillId="0" borderId="0" xfId="0" applyFont="1" applyAlignment="1">
      <alignment horizontal="left" wrapText="1"/>
    </xf>
    <xf numFmtId="172" fontId="19" fillId="0" borderId="1" xfId="0" applyNumberFormat="1" applyFont="1" applyBorder="1" applyAlignment="1">
      <alignment horizontal="center" vertical="top" wrapText="1"/>
    </xf>
    <xf numFmtId="172" fontId="19" fillId="0" borderId="15" xfId="0" applyNumberFormat="1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center" wrapText="1"/>
    </xf>
    <xf numFmtId="172" fontId="3" fillId="4" borderId="0" xfId="0" applyNumberFormat="1" applyFont="1" applyFill="1" applyAlignment="1">
      <alignment vertical="center"/>
    </xf>
    <xf numFmtId="172" fontId="19" fillId="4" borderId="4" xfId="0" applyNumberFormat="1" applyFont="1" applyFill="1" applyBorder="1" applyAlignment="1">
      <alignment horizontal="center" vertical="top" wrapText="1"/>
    </xf>
    <xf numFmtId="172" fontId="19" fillId="4" borderId="10" xfId="2" applyNumberFormat="1" applyFont="1" applyFill="1" applyBorder="1" applyAlignment="1" applyProtection="1">
      <alignment horizontal="right" vertical="center" wrapText="1"/>
    </xf>
    <xf numFmtId="172" fontId="20" fillId="4" borderId="0" xfId="0" applyNumberFormat="1" applyFont="1" applyFill="1" applyAlignment="1">
      <alignment vertical="center"/>
    </xf>
    <xf numFmtId="172" fontId="19" fillId="4" borderId="1" xfId="0" applyNumberFormat="1" applyFont="1" applyFill="1" applyBorder="1" applyAlignment="1">
      <alignment horizontal="center" vertical="top" wrapText="1"/>
    </xf>
    <xf numFmtId="172" fontId="20" fillId="4" borderId="0" xfId="2" applyNumberFormat="1" applyFont="1" applyFill="1" applyBorder="1" applyAlignment="1" applyProtection="1">
      <alignment vertical="center" wrapText="1"/>
    </xf>
    <xf numFmtId="172" fontId="3" fillId="4" borderId="0" xfId="2" applyNumberFormat="1" applyFont="1" applyFill="1" applyBorder="1" applyAlignment="1" applyProtection="1">
      <alignment vertical="center" wrapText="1"/>
    </xf>
    <xf numFmtId="172" fontId="20" fillId="4" borderId="0" xfId="0" applyNumberFormat="1" applyFont="1" applyFill="1" applyAlignment="1">
      <alignment horizontal="center" vertical="top"/>
    </xf>
    <xf numFmtId="49" fontId="19" fillId="0" borderId="25" xfId="0" applyNumberFormat="1" applyFont="1" applyBorder="1" applyAlignment="1">
      <alignment horizontal="center" vertical="center"/>
    </xf>
    <xf numFmtId="172" fontId="3" fillId="4" borderId="18" xfId="0" applyNumberFormat="1" applyFont="1" applyFill="1" applyBorder="1" applyAlignment="1">
      <alignment vertical="center"/>
    </xf>
    <xf numFmtId="172" fontId="18" fillId="5" borderId="5" xfId="2" applyNumberFormat="1" applyFont="1" applyFill="1" applyBorder="1" applyAlignment="1" applyProtection="1">
      <alignment horizontal="right" vertical="center" wrapText="1"/>
    </xf>
    <xf numFmtId="0" fontId="3" fillId="5" borderId="0" xfId="0" applyFont="1" applyFill="1" applyAlignment="1">
      <alignment vertical="center"/>
    </xf>
    <xf numFmtId="172" fontId="18" fillId="6" borderId="5" xfId="2" applyNumberFormat="1" applyFont="1" applyFill="1" applyBorder="1" applyAlignment="1" applyProtection="1">
      <alignment horizontal="right" vertical="center" wrapText="1"/>
    </xf>
    <xf numFmtId="165" fontId="18" fillId="7" borderId="11" xfId="0" applyNumberFormat="1" applyFont="1" applyFill="1" applyBorder="1" applyAlignment="1">
      <alignment horizontal="left" vertical="center" wrapText="1"/>
    </xf>
    <xf numFmtId="172" fontId="18" fillId="7" borderId="11" xfId="2" applyNumberFormat="1" applyFont="1" applyFill="1" applyBorder="1" applyAlignment="1" applyProtection="1">
      <alignment horizontal="right" vertical="center" wrapText="1"/>
    </xf>
    <xf numFmtId="0" fontId="18" fillId="7" borderId="1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top" wrapText="1"/>
    </xf>
    <xf numFmtId="172" fontId="19" fillId="3" borderId="1" xfId="2" applyNumberFormat="1" applyFont="1" applyFill="1" applyBorder="1" applyAlignment="1" applyProtection="1">
      <alignment horizontal="right" vertical="center" wrapText="1"/>
    </xf>
    <xf numFmtId="0" fontId="19" fillId="8" borderId="1" xfId="0" applyFont="1" applyFill="1" applyBorder="1" applyAlignment="1">
      <alignment horizontal="center" vertical="top" wrapText="1"/>
    </xf>
    <xf numFmtId="0" fontId="19" fillId="9" borderId="1" xfId="0" applyFont="1" applyFill="1" applyBorder="1" applyAlignment="1">
      <alignment horizontal="center" vertical="top" wrapText="1"/>
    </xf>
    <xf numFmtId="0" fontId="19" fillId="10" borderId="1" xfId="0" applyFont="1" applyFill="1" applyBorder="1" applyAlignment="1">
      <alignment horizontal="center" vertical="top" wrapText="1"/>
    </xf>
    <xf numFmtId="172" fontId="19" fillId="3" borderId="5" xfId="2" applyNumberFormat="1" applyFont="1" applyFill="1" applyBorder="1" applyAlignment="1" applyProtection="1">
      <alignment horizontal="right" vertical="center" wrapText="1"/>
    </xf>
    <xf numFmtId="0" fontId="18" fillId="11" borderId="5" xfId="0" applyFont="1" applyFill="1" applyBorder="1" applyAlignment="1">
      <alignment horizontal="left" vertical="center" wrapText="1"/>
    </xf>
    <xf numFmtId="172" fontId="18" fillId="11" borderId="5" xfId="2" applyNumberFormat="1" applyFont="1" applyFill="1" applyBorder="1" applyAlignment="1" applyProtection="1">
      <alignment horizontal="right" vertical="center" wrapText="1"/>
    </xf>
    <xf numFmtId="172" fontId="18" fillId="11" borderId="1" xfId="2" applyNumberFormat="1" applyFont="1" applyFill="1" applyBorder="1" applyAlignment="1" applyProtection="1">
      <alignment horizontal="right" vertical="center" wrapText="1"/>
    </xf>
    <xf numFmtId="172" fontId="19" fillId="0" borderId="5" xfId="2" applyNumberFormat="1" applyFont="1" applyFill="1" applyBorder="1" applyAlignment="1" applyProtection="1">
      <alignment horizontal="right" vertical="center" wrapText="1"/>
    </xf>
    <xf numFmtId="170" fontId="19" fillId="0" borderId="1" xfId="2" applyNumberFormat="1" applyFont="1" applyFill="1" applyBorder="1" applyAlignment="1">
      <alignment horizontal="center" vertical="top" wrapText="1"/>
    </xf>
    <xf numFmtId="172" fontId="19" fillId="0" borderId="0" xfId="2" applyNumberFormat="1" applyFont="1" applyFill="1" applyBorder="1" applyAlignment="1" applyProtection="1">
      <alignment horizontal="right" vertical="center" wrapText="1"/>
    </xf>
    <xf numFmtId="0" fontId="18" fillId="7" borderId="1" xfId="0" applyFont="1" applyFill="1" applyBorder="1" applyAlignment="1">
      <alignment horizontal="left" vertical="center" wrapText="1"/>
    </xf>
    <xf numFmtId="169" fontId="18" fillId="7" borderId="1" xfId="2" applyNumberFormat="1" applyFont="1" applyFill="1" applyBorder="1" applyAlignment="1" applyProtection="1">
      <alignment horizontal="right" vertical="center" wrapText="1"/>
    </xf>
    <xf numFmtId="165" fontId="18" fillId="7" borderId="1" xfId="2" applyNumberFormat="1" applyFont="1" applyFill="1" applyBorder="1" applyAlignment="1" applyProtection="1">
      <alignment horizontal="right" vertical="center" wrapText="1"/>
    </xf>
    <xf numFmtId="172" fontId="18" fillId="7" borderId="1" xfId="2" applyNumberFormat="1" applyFont="1" applyFill="1" applyBorder="1" applyAlignment="1" applyProtection="1">
      <alignment horizontal="right" vertical="center" wrapText="1"/>
    </xf>
    <xf numFmtId="165" fontId="19" fillId="0" borderId="0" xfId="0" applyNumberFormat="1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72" fontId="19" fillId="8" borderId="1" xfId="2" applyNumberFormat="1" applyFont="1" applyFill="1" applyBorder="1" applyAlignment="1" applyProtection="1">
      <alignment horizontal="right" vertical="center" wrapText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6" fontId="3" fillId="0" borderId="10" xfId="0" applyNumberFormat="1" applyFont="1" applyBorder="1" applyAlignment="1">
      <alignment horizontal="center" vertical="top" wrapText="1"/>
    </xf>
    <xf numFmtId="16" fontId="3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left" vertical="top" wrapText="1"/>
    </xf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left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9" fillId="0" borderId="4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left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center" vertical="top" wrapText="1"/>
    </xf>
    <xf numFmtId="0" fontId="18" fillId="0" borderId="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165" fontId="19" fillId="0" borderId="22" xfId="0" applyNumberFormat="1" applyFont="1" applyBorder="1" applyAlignment="1">
      <alignment horizontal="center" vertical="center" wrapText="1"/>
    </xf>
    <xf numFmtId="165" fontId="19" fillId="0" borderId="19" xfId="0" applyNumberFormat="1" applyFont="1" applyBorder="1" applyAlignment="1">
      <alignment horizontal="center" vertical="center" wrapText="1"/>
    </xf>
    <xf numFmtId="165" fontId="19" fillId="0" borderId="23" xfId="0" applyNumberFormat="1" applyFont="1" applyBorder="1" applyAlignment="1">
      <alignment horizontal="center" vertical="center" wrapText="1"/>
    </xf>
    <xf numFmtId="165" fontId="19" fillId="0" borderId="27" xfId="0" applyNumberFormat="1" applyFont="1" applyBorder="1" applyAlignment="1">
      <alignment horizontal="center" vertical="center" wrapText="1"/>
    </xf>
    <xf numFmtId="165" fontId="19" fillId="0" borderId="8" xfId="0" applyNumberFormat="1" applyFont="1" applyBorder="1" applyAlignment="1">
      <alignment horizontal="center" vertical="center" wrapText="1"/>
    </xf>
    <xf numFmtId="165" fontId="19" fillId="0" borderId="5" xfId="0" applyNumberFormat="1" applyFont="1" applyBorder="1" applyAlignment="1">
      <alignment horizontal="center" vertical="center" wrapText="1"/>
    </xf>
    <xf numFmtId="165" fontId="19" fillId="0" borderId="27" xfId="0" applyNumberFormat="1" applyFont="1" applyBorder="1" applyAlignment="1">
      <alignment horizontal="left" vertical="center" wrapText="1"/>
    </xf>
    <xf numFmtId="165" fontId="19" fillId="0" borderId="8" xfId="0" applyNumberFormat="1" applyFont="1" applyBorder="1" applyAlignment="1">
      <alignment horizontal="left" vertical="center" wrapText="1"/>
    </xf>
    <xf numFmtId="165" fontId="19" fillId="0" borderId="5" xfId="0" applyNumberFormat="1" applyFont="1" applyBorder="1" applyAlignment="1">
      <alignment horizontal="left" vertical="center" wrapText="1"/>
    </xf>
    <xf numFmtId="165" fontId="19" fillId="0" borderId="16" xfId="0" applyNumberFormat="1" applyFont="1" applyBorder="1" applyAlignment="1">
      <alignment horizontal="center" vertical="center" wrapText="1"/>
    </xf>
    <xf numFmtId="165" fontId="19" fillId="0" borderId="24" xfId="0" applyNumberFormat="1" applyFont="1" applyBorder="1" applyAlignment="1">
      <alignment horizontal="center" vertical="center" wrapText="1"/>
    </xf>
    <xf numFmtId="165" fontId="19" fillId="0" borderId="26" xfId="0" applyNumberFormat="1" applyFont="1" applyBorder="1" applyAlignment="1">
      <alignment horizontal="center" vertical="center" wrapText="1"/>
    </xf>
    <xf numFmtId="172" fontId="19" fillId="0" borderId="16" xfId="0" applyNumberFormat="1" applyFont="1" applyBorder="1" applyAlignment="1">
      <alignment horizontal="center" vertical="top" wrapText="1"/>
    </xf>
    <xf numFmtId="172" fontId="19" fillId="0" borderId="24" xfId="0" applyNumberFormat="1" applyFont="1" applyBorder="1" applyAlignment="1">
      <alignment horizontal="center" vertical="top" wrapText="1"/>
    </xf>
    <xf numFmtId="172" fontId="19" fillId="0" borderId="26" xfId="0" applyNumberFormat="1" applyFont="1" applyBorder="1" applyAlignment="1">
      <alignment horizontal="center" vertical="top" wrapText="1"/>
    </xf>
    <xf numFmtId="172" fontId="19" fillId="0" borderId="4" xfId="0" applyNumberFormat="1" applyFont="1" applyBorder="1" applyAlignment="1">
      <alignment horizontal="center" vertical="top" wrapText="1"/>
    </xf>
    <xf numFmtId="172" fontId="19" fillId="0" borderId="7" xfId="0" applyNumberFormat="1" applyFont="1" applyBorder="1" applyAlignment="1">
      <alignment horizontal="center" vertical="top" wrapText="1"/>
    </xf>
    <xf numFmtId="172" fontId="19" fillId="0" borderId="2" xfId="0" applyNumberFormat="1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justify" vertical="top" wrapText="1"/>
    </xf>
    <xf numFmtId="49" fontId="18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left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left"/>
    </xf>
    <xf numFmtId="49" fontId="18" fillId="0" borderId="5" xfId="0" applyNumberFormat="1" applyFont="1" applyBorder="1" applyAlignment="1">
      <alignment horizontal="center" vertical="center" wrapText="1"/>
    </xf>
    <xf numFmtId="165" fontId="18" fillId="0" borderId="5" xfId="0" applyNumberFormat="1" applyFont="1" applyBorder="1" applyAlignment="1">
      <alignment horizontal="left" vertical="center" wrapText="1"/>
    </xf>
    <xf numFmtId="165" fontId="18" fillId="0" borderId="5" xfId="0" applyNumberFormat="1" applyFont="1" applyBorder="1" applyAlignment="1">
      <alignment horizontal="center" vertical="center" wrapText="1"/>
    </xf>
    <xf numFmtId="165" fontId="18" fillId="0" borderId="31" xfId="0" applyNumberFormat="1" applyFont="1" applyBorder="1" applyAlignment="1">
      <alignment horizontal="left" vertical="top" wrapText="1"/>
    </xf>
    <xf numFmtId="165" fontId="18" fillId="0" borderId="11" xfId="0" applyNumberFormat="1" applyFont="1" applyBorder="1" applyAlignment="1">
      <alignment horizontal="left" vertical="top" wrapText="1"/>
    </xf>
    <xf numFmtId="165" fontId="18" fillId="0" borderId="29" xfId="0" applyNumberFormat="1" applyFont="1" applyBorder="1" applyAlignment="1">
      <alignment horizontal="left" vertical="top" wrapText="1"/>
    </xf>
    <xf numFmtId="165" fontId="18" fillId="0" borderId="1" xfId="0" applyNumberFormat="1" applyFont="1" applyBorder="1" applyAlignment="1">
      <alignment horizontal="left" vertical="top" wrapText="1"/>
    </xf>
    <xf numFmtId="165" fontId="18" fillId="0" borderId="28" xfId="0" applyNumberFormat="1" applyFont="1" applyBorder="1" applyAlignment="1">
      <alignment horizontal="left" vertical="top" wrapText="1"/>
    </xf>
    <xf numFmtId="165" fontId="18" fillId="0" borderId="14" xfId="0" applyNumberFormat="1" applyFont="1" applyBorder="1" applyAlignment="1">
      <alignment horizontal="left" vertical="top" wrapText="1"/>
    </xf>
    <xf numFmtId="166" fontId="19" fillId="0" borderId="25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9" fillId="0" borderId="36" xfId="0" applyNumberFormat="1" applyFont="1" applyFill="1" applyBorder="1" applyAlignment="1">
      <alignment horizontal="center" vertical="center"/>
    </xf>
    <xf numFmtId="166" fontId="43" fillId="0" borderId="32" xfId="0" applyNumberFormat="1" applyFont="1" applyBorder="1" applyAlignment="1">
      <alignment horizontal="center" wrapText="1"/>
    </xf>
    <xf numFmtId="166" fontId="43" fillId="0" borderId="33" xfId="0" applyNumberFormat="1" applyFont="1" applyBorder="1" applyAlignment="1">
      <alignment horizontal="center" wrapText="1"/>
    </xf>
    <xf numFmtId="166" fontId="43" fillId="0" borderId="34" xfId="0" applyNumberFormat="1" applyFont="1" applyBorder="1" applyAlignment="1">
      <alignment horizontal="center" wrapText="1"/>
    </xf>
    <xf numFmtId="166" fontId="43" fillId="0" borderId="12" xfId="0" applyNumberFormat="1" applyFont="1" applyBorder="1" applyAlignment="1">
      <alignment horizontal="center" wrapText="1"/>
    </xf>
    <xf numFmtId="166" fontId="43" fillId="0" borderId="13" xfId="0" applyNumberFormat="1" applyFont="1" applyBorder="1" applyAlignment="1">
      <alignment horizontal="center" wrapText="1"/>
    </xf>
    <xf numFmtId="166" fontId="43" fillId="0" borderId="1" xfId="0" applyNumberFormat="1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166" fontId="19" fillId="0" borderId="4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19" fillId="10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/>
    </xf>
    <xf numFmtId="0" fontId="19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wrapText="1"/>
    </xf>
    <xf numFmtId="3" fontId="19" fillId="0" borderId="1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19" fillId="9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39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 horizontal="center" vertic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0" fontId="35" fillId="0" borderId="0" xfId="0" applyFont="1" applyAlignment="1">
      <alignment horizontal="right" wrapText="1"/>
    </xf>
    <xf numFmtId="0" fontId="38" fillId="0" borderId="0" xfId="0" applyFont="1" applyAlignment="1">
      <alignment horizontal="right" vertical="top" wrapText="1"/>
    </xf>
    <xf numFmtId="0" fontId="16" fillId="0" borderId="1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8" fillId="0" borderId="10" xfId="3" applyFont="1" applyBorder="1" applyAlignment="1">
      <alignment vertical="top" wrapText="1"/>
    </xf>
    <xf numFmtId="0" fontId="31" fillId="0" borderId="8" xfId="0" applyFont="1" applyBorder="1" applyAlignment="1">
      <alignment vertical="top" wrapText="1"/>
    </xf>
    <xf numFmtId="0" fontId="31" fillId="0" borderId="5" xfId="0" applyFont="1" applyBorder="1" applyAlignment="1">
      <alignment vertical="top" wrapText="1"/>
    </xf>
    <xf numFmtId="49" fontId="16" fillId="0" borderId="10" xfId="3" applyNumberFormat="1" applyFont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16" fillId="0" borderId="1" xfId="3" applyFont="1" applyBorder="1" applyAlignment="1">
      <alignment horizontal="center" vertical="top"/>
    </xf>
    <xf numFmtId="0" fontId="3" fillId="3" borderId="1" xfId="3" applyFont="1" applyFill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0" fontId="19" fillId="0" borderId="10" xfId="3" applyFont="1" applyBorder="1" applyAlignment="1">
      <alignment horizontal="center" vertical="center" wrapText="1"/>
    </xf>
    <xf numFmtId="0" fontId="19" fillId="0" borderId="8" xfId="3" applyFont="1" applyBorder="1" applyAlignment="1">
      <alignment horizontal="center" vertical="center" wrapText="1"/>
    </xf>
    <xf numFmtId="0" fontId="19" fillId="0" borderId="5" xfId="3" applyFont="1" applyBorder="1" applyAlignment="1">
      <alignment horizontal="center" vertical="center" wrapText="1"/>
    </xf>
    <xf numFmtId="0" fontId="28" fillId="0" borderId="1" xfId="3" applyFont="1" applyBorder="1" applyAlignment="1">
      <alignment horizontal="left" vertical="top" wrapText="1"/>
    </xf>
    <xf numFmtId="49" fontId="16" fillId="0" borderId="1" xfId="3" applyNumberFormat="1" applyFont="1" applyBorder="1" applyAlignment="1">
      <alignment horizontal="center" vertical="top" wrapText="1"/>
    </xf>
    <xf numFmtId="0" fontId="16" fillId="0" borderId="4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/>
    </xf>
    <xf numFmtId="0" fontId="16" fillId="0" borderId="8" xfId="3" applyFont="1" applyBorder="1" applyAlignment="1">
      <alignment horizontal="center"/>
    </xf>
    <xf numFmtId="0" fontId="16" fillId="0" borderId="5" xfId="3" applyFont="1" applyBorder="1" applyAlignment="1">
      <alignment horizontal="center"/>
    </xf>
    <xf numFmtId="0" fontId="16" fillId="0" borderId="1" xfId="3" applyFont="1" applyBorder="1" applyAlignment="1">
      <alignment horizontal="left" vertical="center" wrapText="1"/>
    </xf>
    <xf numFmtId="49" fontId="16" fillId="0" borderId="21" xfId="3" applyNumberFormat="1" applyFont="1" applyBorder="1" applyAlignment="1">
      <alignment horizontal="center" vertical="center" wrapText="1"/>
    </xf>
    <xf numFmtId="49" fontId="16" fillId="0" borderId="15" xfId="3" applyNumberFormat="1" applyFont="1" applyBorder="1" applyAlignment="1">
      <alignment horizontal="center" vertical="center" wrapText="1"/>
    </xf>
    <xf numFmtId="49" fontId="16" fillId="0" borderId="3" xfId="3" applyNumberFormat="1" applyFont="1" applyBorder="1" applyAlignment="1">
      <alignment horizontal="center" vertical="center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27" fillId="3" borderId="1" xfId="3" applyFont="1" applyFill="1" applyBorder="1" applyAlignment="1">
      <alignment horizontal="center" vertical="top" wrapText="1"/>
    </xf>
    <xf numFmtId="0" fontId="16" fillId="0" borderId="1" xfId="3" applyFont="1" applyBorder="1" applyAlignment="1">
      <alignment horizontal="center" vertical="top" wrapText="1"/>
    </xf>
    <xf numFmtId="0" fontId="3" fillId="0" borderId="4" xfId="3" applyFont="1" applyBorder="1" applyAlignment="1">
      <alignment horizontal="center" vertical="top" wrapText="1"/>
    </xf>
    <xf numFmtId="0" fontId="3" fillId="0" borderId="7" xfId="3" applyFont="1" applyBorder="1" applyAlignment="1">
      <alignment horizontal="center" vertical="top" wrapText="1"/>
    </xf>
    <xf numFmtId="0" fontId="3" fillId="0" borderId="2" xfId="3" applyFont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33" fillId="0" borderId="0" xfId="0" applyFont="1" applyAlignment="1">
      <alignment horizontal="left" wrapText="1"/>
    </xf>
    <xf numFmtId="0" fontId="33" fillId="0" borderId="0" xfId="0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 vertical="top" wrapText="1"/>
    </xf>
    <xf numFmtId="3" fontId="20" fillId="0" borderId="0" xfId="6" applyNumberFormat="1" applyFont="1" applyAlignment="1">
      <alignment horizontal="left" vertical="top" wrapText="1"/>
    </xf>
    <xf numFmtId="0" fontId="0" fillId="0" borderId="0" xfId="0" applyAlignment="1">
      <alignment horizontal="left" wrapText="1"/>
    </xf>
    <xf numFmtId="3" fontId="20" fillId="0" borderId="0" xfId="6" applyNumberFormat="1" applyFont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top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52" t="s">
        <v>39</v>
      </c>
      <c r="B1" s="253"/>
      <c r="C1" s="254" t="s">
        <v>40</v>
      </c>
      <c r="D1" s="255" t="s">
        <v>44</v>
      </c>
      <c r="E1" s="256"/>
      <c r="F1" s="257"/>
      <c r="G1" s="255" t="s">
        <v>17</v>
      </c>
      <c r="H1" s="256"/>
      <c r="I1" s="257"/>
      <c r="J1" s="255" t="s">
        <v>18</v>
      </c>
      <c r="K1" s="256"/>
      <c r="L1" s="257"/>
      <c r="M1" s="255" t="s">
        <v>22</v>
      </c>
      <c r="N1" s="256"/>
      <c r="O1" s="257"/>
      <c r="P1" s="258" t="s">
        <v>23</v>
      </c>
      <c r="Q1" s="259"/>
      <c r="R1" s="255" t="s">
        <v>24</v>
      </c>
      <c r="S1" s="256"/>
      <c r="T1" s="257"/>
      <c r="U1" s="255" t="s">
        <v>25</v>
      </c>
      <c r="V1" s="256"/>
      <c r="W1" s="257"/>
      <c r="X1" s="258" t="s">
        <v>26</v>
      </c>
      <c r="Y1" s="260"/>
      <c r="Z1" s="259"/>
      <c r="AA1" s="258" t="s">
        <v>27</v>
      </c>
      <c r="AB1" s="259"/>
      <c r="AC1" s="255" t="s">
        <v>28</v>
      </c>
      <c r="AD1" s="256"/>
      <c r="AE1" s="257"/>
      <c r="AF1" s="255" t="s">
        <v>29</v>
      </c>
      <c r="AG1" s="256"/>
      <c r="AH1" s="257"/>
      <c r="AI1" s="255" t="s">
        <v>30</v>
      </c>
      <c r="AJ1" s="256"/>
      <c r="AK1" s="257"/>
      <c r="AL1" s="258" t="s">
        <v>31</v>
      </c>
      <c r="AM1" s="259"/>
      <c r="AN1" s="255" t="s">
        <v>32</v>
      </c>
      <c r="AO1" s="256"/>
      <c r="AP1" s="257"/>
      <c r="AQ1" s="255" t="s">
        <v>33</v>
      </c>
      <c r="AR1" s="256"/>
      <c r="AS1" s="257"/>
      <c r="AT1" s="255" t="s">
        <v>34</v>
      </c>
      <c r="AU1" s="256"/>
      <c r="AV1" s="257"/>
    </row>
    <row r="2" spans="1:48" ht="39" customHeight="1">
      <c r="A2" s="253"/>
      <c r="B2" s="253"/>
      <c r="C2" s="254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54" t="s">
        <v>82</v>
      </c>
      <c r="B3" s="254"/>
      <c r="C3" s="4" t="s">
        <v>35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254"/>
      <c r="B4" s="254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54"/>
      <c r="B5" s="254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54"/>
      <c r="B6" s="254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54"/>
      <c r="B7" s="254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54"/>
      <c r="B8" s="254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54"/>
      <c r="B9" s="254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61" t="s">
        <v>57</v>
      </c>
      <c r="B1" s="261"/>
      <c r="C1" s="261"/>
      <c r="D1" s="261"/>
      <c r="E1" s="261"/>
    </row>
    <row r="2" spans="1:5">
      <c r="A2" s="12"/>
      <c r="B2" s="12"/>
      <c r="C2" s="12"/>
      <c r="D2" s="12"/>
      <c r="E2" s="12"/>
    </row>
    <row r="3" spans="1:5">
      <c r="A3" s="262" t="s">
        <v>129</v>
      </c>
      <c r="B3" s="262"/>
      <c r="C3" s="262"/>
      <c r="D3" s="262"/>
      <c r="E3" s="262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19"/>
      <c r="D12" s="18">
        <f t="shared" si="0"/>
        <v>0</v>
      </c>
      <c r="E12" s="20"/>
    </row>
    <row r="13" spans="1:5" ht="30.75" customHeight="1">
      <c r="A13" s="17" t="s">
        <v>67</v>
      </c>
      <c r="B13" s="18">
        <v>0.3</v>
      </c>
      <c r="C13" s="19"/>
      <c r="D13" s="18">
        <f t="shared" si="0"/>
        <v>0</v>
      </c>
      <c r="E13" s="17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1" t="s">
        <v>69</v>
      </c>
      <c r="B15" s="22">
        <v>0.5</v>
      </c>
      <c r="C15" s="23"/>
      <c r="D15" s="22">
        <f t="shared" si="0"/>
        <v>0</v>
      </c>
      <c r="E15" s="21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4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5"/>
      <c r="B25" s="25"/>
      <c r="C25" s="25"/>
      <c r="D25" s="25"/>
      <c r="E25" s="25"/>
    </row>
    <row r="26" spans="1:5">
      <c r="A26" s="263" t="s">
        <v>78</v>
      </c>
      <c r="B26" s="263"/>
      <c r="C26" s="263"/>
      <c r="D26" s="263"/>
      <c r="E26" s="263"/>
    </row>
    <row r="27" spans="1:5">
      <c r="A27" s="25"/>
      <c r="B27" s="25"/>
      <c r="C27" s="25"/>
      <c r="D27" s="25"/>
      <c r="E27" s="25"/>
    </row>
    <row r="28" spans="1:5">
      <c r="A28" s="263" t="s">
        <v>79</v>
      </c>
      <c r="B28" s="263"/>
      <c r="C28" s="263"/>
      <c r="D28" s="263"/>
      <c r="E28" s="263"/>
    </row>
    <row r="29" spans="1:5">
      <c r="A29" s="263"/>
      <c r="B29" s="263"/>
      <c r="C29" s="263"/>
      <c r="D29" s="263"/>
      <c r="E29" s="263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39" customWidth="1"/>
    <col min="2" max="2" width="42.5703125" style="39" customWidth="1"/>
    <col min="3" max="3" width="6.85546875" style="39" customWidth="1"/>
    <col min="4" max="15" width="9.5703125" style="39" customWidth="1"/>
    <col min="16" max="17" width="10.5703125" style="39" customWidth="1"/>
    <col min="18" max="29" width="0" style="39" hidden="1" customWidth="1"/>
    <col min="30" max="16384" width="9.140625" style="39"/>
  </cols>
  <sheetData>
    <row r="1" spans="1:256">
      <c r="Q1" s="31" t="s">
        <v>50</v>
      </c>
    </row>
    <row r="2" spans="1:256">
      <c r="A2" s="40" t="s">
        <v>81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256" s="42" customFormat="1" ht="53.25" customHeight="1">
      <c r="A3" s="32" t="s">
        <v>0</v>
      </c>
      <c r="B3" s="277" t="s">
        <v>45</v>
      </c>
      <c r="C3" s="277"/>
      <c r="D3" s="32" t="s">
        <v>17</v>
      </c>
      <c r="E3" s="32" t="s">
        <v>18</v>
      </c>
      <c r="F3" s="32" t="s">
        <v>22</v>
      </c>
      <c r="G3" s="32" t="s">
        <v>24</v>
      </c>
      <c r="H3" s="32" t="s">
        <v>25</v>
      </c>
      <c r="I3" s="32" t="s">
        <v>26</v>
      </c>
      <c r="J3" s="32" t="s">
        <v>28</v>
      </c>
      <c r="K3" s="32" t="s">
        <v>29</v>
      </c>
      <c r="L3" s="32" t="s">
        <v>30</v>
      </c>
      <c r="M3" s="32" t="s">
        <v>32</v>
      </c>
      <c r="N3" s="32" t="s">
        <v>33</v>
      </c>
      <c r="O3" s="32" t="s">
        <v>34</v>
      </c>
      <c r="P3" s="32" t="s">
        <v>80</v>
      </c>
      <c r="Q3" s="32" t="s">
        <v>49</v>
      </c>
      <c r="R3" s="26" t="s">
        <v>17</v>
      </c>
      <c r="S3" s="26" t="s">
        <v>18</v>
      </c>
      <c r="T3" s="26" t="s">
        <v>22</v>
      </c>
      <c r="U3" s="26" t="s">
        <v>24</v>
      </c>
      <c r="V3" s="26" t="s">
        <v>25</v>
      </c>
      <c r="W3" s="26" t="s">
        <v>26</v>
      </c>
      <c r="X3" s="26" t="s">
        <v>28</v>
      </c>
      <c r="Y3" s="26" t="s">
        <v>29</v>
      </c>
      <c r="Z3" s="26" t="s">
        <v>30</v>
      </c>
      <c r="AA3" s="26" t="s">
        <v>32</v>
      </c>
      <c r="AB3" s="26" t="s">
        <v>33</v>
      </c>
      <c r="AC3" s="26" t="s">
        <v>34</v>
      </c>
    </row>
    <row r="4" spans="1:256" ht="15" customHeight="1">
      <c r="A4" s="43" t="s">
        <v>83</v>
      </c>
      <c r="B4" s="44"/>
      <c r="C4" s="44"/>
      <c r="D4" s="44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5"/>
    </row>
    <row r="5" spans="1:256" ht="283.5" customHeight="1">
      <c r="A5" s="264" t="s">
        <v>1</v>
      </c>
      <c r="B5" s="271" t="s">
        <v>84</v>
      </c>
      <c r="C5" s="46" t="s">
        <v>20</v>
      </c>
      <c r="D5" s="47" t="s">
        <v>216</v>
      </c>
      <c r="E5" s="47" t="s">
        <v>217</v>
      </c>
      <c r="F5" s="47" t="s">
        <v>218</v>
      </c>
      <c r="G5" s="47" t="s">
        <v>219</v>
      </c>
      <c r="H5" s="47" t="s">
        <v>218</v>
      </c>
      <c r="I5" s="47" t="s">
        <v>220</v>
      </c>
      <c r="J5" s="47" t="s">
        <v>219</v>
      </c>
      <c r="K5" s="47" t="s">
        <v>221</v>
      </c>
      <c r="L5" s="47" t="s">
        <v>222</v>
      </c>
      <c r="M5" s="47" t="s">
        <v>223</v>
      </c>
      <c r="N5" s="47" t="s">
        <v>222</v>
      </c>
      <c r="O5" s="47" t="s">
        <v>224</v>
      </c>
      <c r="P5" s="48"/>
      <c r="Q5" s="48"/>
    </row>
    <row r="6" spans="1:256" ht="105.95" customHeight="1">
      <c r="A6" s="264"/>
      <c r="B6" s="271"/>
      <c r="C6" s="46"/>
      <c r="D6" s="47"/>
      <c r="E6" s="47"/>
      <c r="F6" s="47"/>
      <c r="G6" s="47"/>
      <c r="H6" s="47"/>
      <c r="I6" s="47"/>
      <c r="J6" s="47"/>
      <c r="K6" s="49" t="s">
        <v>199</v>
      </c>
      <c r="L6" s="49" t="s">
        <v>200</v>
      </c>
      <c r="M6" s="49" t="s">
        <v>201</v>
      </c>
      <c r="N6" s="49" t="s">
        <v>202</v>
      </c>
      <c r="O6" s="47" t="s">
        <v>204</v>
      </c>
      <c r="P6" s="48"/>
      <c r="Q6" s="48"/>
    </row>
    <row r="7" spans="1:256" ht="74.25" customHeight="1">
      <c r="A7" s="264"/>
      <c r="B7" s="271"/>
      <c r="C7" s="46" t="s">
        <v>21</v>
      </c>
      <c r="D7" s="47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256" ht="175.5" customHeight="1">
      <c r="A8" s="264" t="s">
        <v>3</v>
      </c>
      <c r="B8" s="271" t="s">
        <v>85</v>
      </c>
      <c r="C8" s="46" t="s">
        <v>20</v>
      </c>
      <c r="D8" s="47"/>
      <c r="E8" s="48"/>
      <c r="F8" s="48"/>
      <c r="G8" s="48"/>
      <c r="H8" s="48"/>
      <c r="I8" s="49" t="s">
        <v>199</v>
      </c>
      <c r="J8" s="49" t="s">
        <v>200</v>
      </c>
      <c r="K8" s="49" t="s">
        <v>201</v>
      </c>
      <c r="L8" s="49" t="s">
        <v>202</v>
      </c>
      <c r="M8" s="265" t="s">
        <v>204</v>
      </c>
      <c r="N8" s="266"/>
      <c r="O8" s="267"/>
      <c r="P8" s="48"/>
      <c r="Q8" s="48"/>
    </row>
    <row r="9" spans="1:256" ht="33.950000000000003" customHeight="1">
      <c r="A9" s="264"/>
      <c r="B9" s="271"/>
      <c r="C9" s="46" t="s">
        <v>21</v>
      </c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256" ht="151.5" customHeight="1">
      <c r="A10" s="264" t="s">
        <v>4</v>
      </c>
      <c r="B10" s="271" t="s">
        <v>86</v>
      </c>
      <c r="C10" s="46" t="s">
        <v>20</v>
      </c>
      <c r="D10" s="47" t="s">
        <v>205</v>
      </c>
      <c r="E10" s="47"/>
      <c r="F10" s="47" t="s">
        <v>206</v>
      </c>
      <c r="G10" s="47"/>
      <c r="H10" s="47" t="s">
        <v>207</v>
      </c>
      <c r="I10" s="47" t="s">
        <v>208</v>
      </c>
      <c r="J10" s="47" t="s">
        <v>209</v>
      </c>
      <c r="K10" s="47"/>
      <c r="L10" s="47"/>
      <c r="M10" s="47" t="s">
        <v>210</v>
      </c>
      <c r="N10" s="47"/>
      <c r="O10" s="47"/>
      <c r="P10" s="48"/>
      <c r="Q10" s="48"/>
    </row>
    <row r="11" spans="1:256" ht="40.5" customHeight="1">
      <c r="A11" s="264"/>
      <c r="B11" s="271"/>
      <c r="C11" s="46" t="s">
        <v>21</v>
      </c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256" ht="355.5" customHeight="1">
      <c r="A12" s="264" t="s">
        <v>5</v>
      </c>
      <c r="B12" s="271" t="s">
        <v>227</v>
      </c>
      <c r="C12" s="46" t="s">
        <v>20</v>
      </c>
      <c r="D12" s="47"/>
      <c r="E12" s="47" t="s">
        <v>148</v>
      </c>
      <c r="F12" s="47"/>
      <c r="G12" s="47" t="s">
        <v>149</v>
      </c>
      <c r="H12" s="47" t="s">
        <v>150</v>
      </c>
      <c r="I12" s="47" t="s">
        <v>151</v>
      </c>
      <c r="J12" s="47"/>
      <c r="K12" s="47"/>
      <c r="L12" s="47" t="s">
        <v>150</v>
      </c>
      <c r="M12" s="47"/>
      <c r="N12" s="47"/>
      <c r="O12" s="47" t="s">
        <v>152</v>
      </c>
      <c r="P12" s="48"/>
      <c r="Q12" s="48"/>
    </row>
    <row r="13" spans="1:256" ht="24" customHeight="1">
      <c r="A13" s="264"/>
      <c r="B13" s="271"/>
      <c r="C13" s="46" t="s">
        <v>21</v>
      </c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256" ht="96" customHeight="1">
      <c r="A14" s="264" t="s">
        <v>9</v>
      </c>
      <c r="B14" s="271" t="s">
        <v>87</v>
      </c>
      <c r="C14" s="46" t="s">
        <v>20</v>
      </c>
      <c r="D14" s="47"/>
      <c r="E14" s="48"/>
      <c r="F14" s="53" t="s">
        <v>239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256" ht="39" customHeight="1">
      <c r="A15" s="264"/>
      <c r="B15" s="271"/>
      <c r="C15" s="46" t="s">
        <v>21</v>
      </c>
      <c r="D15" s="4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256">
      <c r="A16" s="28" t="s">
        <v>88</v>
      </c>
      <c r="B16" s="54"/>
      <c r="C16" s="54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/>
      <c r="AI16" s="282"/>
      <c r="AJ16" s="282"/>
      <c r="AK16" s="282"/>
      <c r="AZ16" s="282"/>
      <c r="BA16" s="282"/>
      <c r="BB16" s="282"/>
      <c r="BQ16" s="282"/>
      <c r="BR16" s="282"/>
      <c r="BS16" s="282"/>
      <c r="CH16" s="282"/>
      <c r="CI16" s="282"/>
      <c r="CJ16" s="282"/>
      <c r="CY16" s="282"/>
      <c r="CZ16" s="282"/>
      <c r="DA16" s="282"/>
      <c r="DP16" s="282"/>
      <c r="DQ16" s="282"/>
      <c r="DR16" s="282"/>
      <c r="EG16" s="282"/>
      <c r="EH16" s="282"/>
      <c r="EI16" s="282"/>
      <c r="EX16" s="282"/>
      <c r="EY16" s="282"/>
      <c r="EZ16" s="282"/>
      <c r="FO16" s="282"/>
      <c r="FP16" s="282"/>
      <c r="FQ16" s="282"/>
      <c r="GF16" s="282"/>
      <c r="GG16" s="282"/>
      <c r="GH16" s="282"/>
      <c r="GW16" s="282"/>
      <c r="GX16" s="282"/>
      <c r="GY16" s="282"/>
      <c r="HN16" s="282"/>
      <c r="HO16" s="282"/>
      <c r="HP16" s="282"/>
      <c r="IE16" s="282"/>
      <c r="IF16" s="282"/>
      <c r="IG16" s="282"/>
      <c r="IV16" s="282"/>
    </row>
    <row r="17" spans="1:17" ht="320.25" customHeight="1">
      <c r="A17" s="264" t="s">
        <v>6</v>
      </c>
      <c r="B17" s="271" t="s">
        <v>89</v>
      </c>
      <c r="C17" s="46" t="s">
        <v>20</v>
      </c>
      <c r="D17" s="55" t="s">
        <v>157</v>
      </c>
      <c r="E17" s="55" t="s">
        <v>158</v>
      </c>
      <c r="F17" s="55" t="s">
        <v>159</v>
      </c>
      <c r="G17" s="55" t="s">
        <v>160</v>
      </c>
      <c r="H17" s="55" t="s">
        <v>161</v>
      </c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39.950000000000003" customHeight="1">
      <c r="A18" s="264"/>
      <c r="B18" s="271"/>
      <c r="C18" s="46" t="s">
        <v>21</v>
      </c>
      <c r="D18" s="47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194.25" customHeight="1">
      <c r="A19" s="264" t="s">
        <v>7</v>
      </c>
      <c r="B19" s="271" t="s">
        <v>225</v>
      </c>
      <c r="C19" s="46" t="s">
        <v>20</v>
      </c>
      <c r="D19" s="49" t="s">
        <v>240</v>
      </c>
      <c r="E19" s="49" t="s">
        <v>241</v>
      </c>
      <c r="F19" s="56" t="s">
        <v>170</v>
      </c>
      <c r="G19" s="49" t="s">
        <v>171</v>
      </c>
      <c r="H19" s="57"/>
      <c r="I19" s="57"/>
      <c r="J19" s="57"/>
      <c r="K19" s="49"/>
      <c r="L19" s="49"/>
      <c r="M19" s="49"/>
      <c r="N19" s="49"/>
      <c r="O19" s="49"/>
      <c r="P19" s="49" t="s">
        <v>172</v>
      </c>
      <c r="Q19" s="48"/>
    </row>
    <row r="20" spans="1:17" ht="39.950000000000003" customHeight="1">
      <c r="A20" s="264"/>
      <c r="B20" s="271"/>
      <c r="C20" s="46" t="s">
        <v>21</v>
      </c>
      <c r="D20" s="4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211.5" customHeight="1">
      <c r="A21" s="264" t="s">
        <v>8</v>
      </c>
      <c r="B21" s="271" t="s">
        <v>228</v>
      </c>
      <c r="C21" s="46" t="s">
        <v>20</v>
      </c>
      <c r="D21" s="58" t="s">
        <v>242</v>
      </c>
      <c r="E21" s="58" t="s">
        <v>173</v>
      </c>
      <c r="F21" s="58" t="s">
        <v>170</v>
      </c>
      <c r="G21" s="59" t="s">
        <v>174</v>
      </c>
      <c r="H21" s="59" t="s">
        <v>174</v>
      </c>
      <c r="I21" s="58" t="s">
        <v>174</v>
      </c>
      <c r="J21" s="58" t="s">
        <v>174</v>
      </c>
      <c r="K21" s="58" t="s">
        <v>174</v>
      </c>
      <c r="L21" s="58" t="s">
        <v>174</v>
      </c>
      <c r="M21" s="58" t="s">
        <v>174</v>
      </c>
      <c r="N21" s="58" t="s">
        <v>175</v>
      </c>
      <c r="O21" s="58" t="s">
        <v>176</v>
      </c>
      <c r="P21" s="49" t="s">
        <v>177</v>
      </c>
      <c r="Q21" s="48"/>
    </row>
    <row r="22" spans="1:17" ht="31.5" customHeight="1">
      <c r="A22" s="264"/>
      <c r="B22" s="271"/>
      <c r="C22" s="46" t="s">
        <v>21</v>
      </c>
      <c r="D22" s="4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s="61" customFormat="1" ht="223.5" customHeight="1">
      <c r="A23" s="268" t="s">
        <v>14</v>
      </c>
      <c r="B23" s="273" t="s">
        <v>229</v>
      </c>
      <c r="C23" s="60" t="s">
        <v>20</v>
      </c>
      <c r="D23" s="49" t="str">
        <f>$D$19</f>
        <v>подготовка конкурсной документации</v>
      </c>
      <c r="E23" s="49" t="s">
        <v>243</v>
      </c>
      <c r="F23" s="56" t="s">
        <v>170</v>
      </c>
      <c r="G23" s="49" t="s">
        <v>178</v>
      </c>
      <c r="H23" s="49" t="s">
        <v>179</v>
      </c>
      <c r="I23" s="49" t="s">
        <v>134</v>
      </c>
      <c r="J23" s="49"/>
      <c r="K23" s="49" t="s">
        <v>180</v>
      </c>
      <c r="L23" s="49"/>
      <c r="M23" s="57"/>
      <c r="N23" s="57"/>
      <c r="O23" s="57"/>
      <c r="P23" s="49" t="s">
        <v>181</v>
      </c>
      <c r="Q23" s="57"/>
    </row>
    <row r="24" spans="1:17" s="61" customFormat="1" ht="39.950000000000003" customHeight="1">
      <c r="A24" s="270"/>
      <c r="B24" s="273"/>
      <c r="C24" s="60" t="s">
        <v>21</v>
      </c>
      <c r="D24" s="49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s="61" customFormat="1" ht="104.25" customHeight="1">
      <c r="A25" s="272" t="s">
        <v>15</v>
      </c>
      <c r="B25" s="273" t="s">
        <v>230</v>
      </c>
      <c r="C25" s="60" t="s">
        <v>20</v>
      </c>
      <c r="D25" s="62"/>
      <c r="E25" s="49" t="str">
        <f>$D$19</f>
        <v>подготовка конкурсной документации</v>
      </c>
      <c r="F25" s="56" t="s">
        <v>170</v>
      </c>
      <c r="G25" s="49" t="s">
        <v>182</v>
      </c>
      <c r="H25" s="49" t="str">
        <f>$D$19</f>
        <v>подготовка конкурсной документации</v>
      </c>
      <c r="I25" s="56" t="s">
        <v>170</v>
      </c>
      <c r="J25" s="49" t="s">
        <v>182</v>
      </c>
      <c r="K25" s="57"/>
      <c r="L25" s="57"/>
      <c r="M25" s="57"/>
      <c r="N25" s="57"/>
      <c r="O25" s="57"/>
      <c r="P25" s="58" t="s">
        <v>183</v>
      </c>
      <c r="Q25" s="57"/>
    </row>
    <row r="26" spans="1:17" s="61" customFormat="1" ht="39.950000000000003" customHeight="1">
      <c r="A26" s="272"/>
      <c r="B26" s="273"/>
      <c r="C26" s="60" t="s">
        <v>21</v>
      </c>
      <c r="D26" s="49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>
      <c r="A27" s="28" t="s">
        <v>90</v>
      </c>
      <c r="B27" s="63"/>
      <c r="C27" s="63"/>
      <c r="D27" s="47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01.75" customHeight="1">
      <c r="A28" s="46" t="s">
        <v>16</v>
      </c>
      <c r="B28" s="21" t="s">
        <v>231</v>
      </c>
      <c r="C28" s="46" t="s">
        <v>20</v>
      </c>
      <c r="D28" s="47" t="s">
        <v>138</v>
      </c>
      <c r="E28" s="47" t="s">
        <v>138</v>
      </c>
      <c r="F28" s="47" t="s">
        <v>138</v>
      </c>
      <c r="G28" s="47" t="s">
        <v>139</v>
      </c>
      <c r="H28" s="47" t="s">
        <v>139</v>
      </c>
      <c r="I28" s="47" t="s">
        <v>139</v>
      </c>
      <c r="J28" s="47" t="s">
        <v>140</v>
      </c>
      <c r="K28" s="47" t="s">
        <v>140</v>
      </c>
      <c r="L28" s="47" t="s">
        <v>140</v>
      </c>
      <c r="M28" s="47" t="s">
        <v>141</v>
      </c>
      <c r="N28" s="47" t="s">
        <v>141</v>
      </c>
      <c r="O28" s="48"/>
      <c r="P28" s="48"/>
      <c r="Q28" s="48"/>
    </row>
    <row r="29" spans="1:17" ht="39.950000000000003" customHeight="1">
      <c r="A29" s="46"/>
      <c r="B29" s="21"/>
      <c r="C29" s="46" t="s">
        <v>21</v>
      </c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>
      <c r="A30" s="29" t="s">
        <v>91</v>
      </c>
      <c r="B30" s="64"/>
      <c r="C30" s="65"/>
      <c r="D30" s="66"/>
      <c r="E30" s="67"/>
      <c r="F30" s="6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241.5" customHeight="1">
      <c r="A31" s="264" t="s">
        <v>93</v>
      </c>
      <c r="B31" s="271" t="s">
        <v>92</v>
      </c>
      <c r="C31" s="46" t="s">
        <v>20</v>
      </c>
      <c r="D31" s="47" t="s">
        <v>211</v>
      </c>
      <c r="E31" s="47" t="s">
        <v>212</v>
      </c>
      <c r="F31" s="47" t="s">
        <v>213</v>
      </c>
      <c r="G31" s="47" t="s">
        <v>213</v>
      </c>
      <c r="H31" s="47" t="s">
        <v>140</v>
      </c>
      <c r="I31" s="47" t="s">
        <v>141</v>
      </c>
      <c r="J31" s="47" t="s">
        <v>141</v>
      </c>
      <c r="K31" s="47" t="s">
        <v>141</v>
      </c>
      <c r="L31" s="47" t="s">
        <v>141</v>
      </c>
      <c r="M31" s="47" t="s">
        <v>214</v>
      </c>
      <c r="N31" s="47" t="s">
        <v>214</v>
      </c>
      <c r="O31" s="47" t="s">
        <v>214</v>
      </c>
      <c r="P31" s="48"/>
      <c r="Q31" s="48"/>
    </row>
    <row r="32" spans="1:17" ht="45.75" customHeight="1">
      <c r="A32" s="264"/>
      <c r="B32" s="271"/>
      <c r="C32" s="46" t="s">
        <v>21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1:17">
      <c r="A33" s="28" t="s">
        <v>94</v>
      </c>
      <c r="B33" s="21"/>
      <c r="C33" s="46"/>
      <c r="D33" s="47"/>
      <c r="E33" s="48"/>
      <c r="F33" s="48"/>
      <c r="G33" s="48"/>
      <c r="H33" s="50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30.75" customHeight="1">
      <c r="A34" s="264" t="s">
        <v>95</v>
      </c>
      <c r="B34" s="271" t="s">
        <v>96</v>
      </c>
      <c r="C34" s="46" t="s">
        <v>20</v>
      </c>
      <c r="D34" s="47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30.75" customHeight="1">
      <c r="A35" s="264"/>
      <c r="B35" s="271"/>
      <c r="C35" s="46" t="s">
        <v>21</v>
      </c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  <row r="36" spans="1:17" ht="39.950000000000003" customHeight="1">
      <c r="A36" s="280" t="s">
        <v>97</v>
      </c>
      <c r="B36" s="278" t="s">
        <v>128</v>
      </c>
      <c r="C36" s="46" t="s">
        <v>20</v>
      </c>
      <c r="D36" s="4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39.950000000000003" customHeight="1">
      <c r="A37" s="281"/>
      <c r="B37" s="279"/>
      <c r="C37" s="46" t="s">
        <v>21</v>
      </c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>
      <c r="A38" s="30" t="s">
        <v>98</v>
      </c>
      <c r="B38" s="70"/>
      <c r="C38" s="71"/>
      <c r="D38" s="72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238.5" customHeight="1">
      <c r="A39" s="264" t="s">
        <v>99</v>
      </c>
      <c r="B39" s="271" t="s">
        <v>226</v>
      </c>
      <c r="C39" s="46" t="s">
        <v>20</v>
      </c>
      <c r="D39" s="81"/>
      <c r="E39" s="81" t="s">
        <v>245</v>
      </c>
      <c r="F39" s="81" t="s">
        <v>244</v>
      </c>
      <c r="G39" s="81" t="s">
        <v>233</v>
      </c>
      <c r="H39" s="288" t="s">
        <v>246</v>
      </c>
      <c r="I39" s="289"/>
      <c r="J39" s="289"/>
      <c r="K39" s="289"/>
      <c r="L39" s="289"/>
      <c r="M39" s="289"/>
      <c r="N39" s="289"/>
      <c r="O39" s="290"/>
      <c r="P39" s="47" t="s">
        <v>188</v>
      </c>
      <c r="Q39" s="48"/>
    </row>
    <row r="40" spans="1:17" ht="39.950000000000003" customHeight="1">
      <c r="A40" s="264" t="s">
        <v>10</v>
      </c>
      <c r="B40" s="271" t="s">
        <v>11</v>
      </c>
      <c r="C40" s="46" t="s">
        <v>21</v>
      </c>
      <c r="D40" s="4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1:17" ht="194.25" customHeight="1">
      <c r="A41" s="264" t="s">
        <v>100</v>
      </c>
      <c r="B41" s="271" t="s">
        <v>101</v>
      </c>
      <c r="C41" s="46" t="s">
        <v>20</v>
      </c>
      <c r="D41" s="4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74" t="s">
        <v>153</v>
      </c>
      <c r="Q41" s="48"/>
    </row>
    <row r="42" spans="1:17" ht="39.950000000000003" customHeight="1">
      <c r="A42" s="264"/>
      <c r="B42" s="271"/>
      <c r="C42" s="46" t="s">
        <v>21</v>
      </c>
      <c r="D42" s="4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1:17" ht="186" customHeight="1">
      <c r="A43" s="264" t="s">
        <v>102</v>
      </c>
      <c r="B43" s="271" t="s">
        <v>103</v>
      </c>
      <c r="C43" s="46" t="s">
        <v>20</v>
      </c>
      <c r="D43" s="49" t="s">
        <v>199</v>
      </c>
      <c r="E43" s="49" t="s">
        <v>200</v>
      </c>
      <c r="F43" s="49" t="s">
        <v>203</v>
      </c>
      <c r="G43" s="285" t="s">
        <v>191</v>
      </c>
      <c r="H43" s="286"/>
      <c r="I43" s="286"/>
      <c r="J43" s="286"/>
      <c r="K43" s="286"/>
      <c r="L43" s="286"/>
      <c r="M43" s="286"/>
      <c r="N43" s="286"/>
      <c r="O43" s="287"/>
      <c r="P43" s="48"/>
      <c r="Q43" s="48"/>
    </row>
    <row r="44" spans="1:17" ht="39.950000000000003" customHeight="1">
      <c r="A44" s="264"/>
      <c r="B44" s="271"/>
      <c r="C44" s="46" t="s">
        <v>21</v>
      </c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1:17" ht="278.25" customHeight="1">
      <c r="A45" s="264" t="s">
        <v>104</v>
      </c>
      <c r="B45" s="271" t="s">
        <v>105</v>
      </c>
      <c r="C45" s="46" t="s">
        <v>20</v>
      </c>
      <c r="D45" s="47" t="s">
        <v>189</v>
      </c>
      <c r="E45" s="47" t="s">
        <v>190</v>
      </c>
      <c r="F45" s="47" t="s">
        <v>191</v>
      </c>
      <c r="G45" s="47" t="s">
        <v>191</v>
      </c>
      <c r="H45" s="47" t="s">
        <v>192</v>
      </c>
      <c r="I45" s="47" t="s">
        <v>191</v>
      </c>
      <c r="J45" s="47" t="s">
        <v>191</v>
      </c>
      <c r="K45" s="47" t="s">
        <v>193</v>
      </c>
      <c r="L45" s="47" t="s">
        <v>191</v>
      </c>
      <c r="M45" s="47" t="s">
        <v>194</v>
      </c>
      <c r="N45" s="47" t="s">
        <v>195</v>
      </c>
      <c r="O45" s="47" t="s">
        <v>196</v>
      </c>
      <c r="P45" s="47" t="s">
        <v>197</v>
      </c>
      <c r="Q45" s="48"/>
    </row>
    <row r="46" spans="1:17" ht="39.950000000000003" customHeight="1">
      <c r="A46" s="264" t="s">
        <v>12</v>
      </c>
      <c r="B46" s="271" t="s">
        <v>13</v>
      </c>
      <c r="C46" s="46" t="s">
        <v>21</v>
      </c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</row>
    <row r="47" spans="1:17" ht="39.950000000000003" customHeight="1">
      <c r="A47" s="275" t="s">
        <v>107</v>
      </c>
      <c r="B47" s="278" t="s">
        <v>106</v>
      </c>
      <c r="C47" s="46" t="s">
        <v>20</v>
      </c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1:17" ht="39.950000000000003" customHeight="1">
      <c r="A48" s="276"/>
      <c r="B48" s="279"/>
      <c r="C48" s="46" t="s">
        <v>21</v>
      </c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</row>
    <row r="49" spans="1:17" ht="129.75" customHeight="1">
      <c r="A49" s="275" t="s">
        <v>108</v>
      </c>
      <c r="B49" s="278" t="s">
        <v>109</v>
      </c>
      <c r="C49" s="75" t="s">
        <v>20</v>
      </c>
      <c r="D49" s="27" t="s">
        <v>247</v>
      </c>
      <c r="E49" s="27" t="s">
        <v>247</v>
      </c>
      <c r="F49" s="27" t="s">
        <v>247</v>
      </c>
      <c r="G49" s="27" t="s">
        <v>248</v>
      </c>
      <c r="H49" s="27" t="s">
        <v>249</v>
      </c>
      <c r="I49" s="83" t="s">
        <v>250</v>
      </c>
      <c r="J49" s="27" t="s">
        <v>251</v>
      </c>
      <c r="K49" s="27" t="s">
        <v>247</v>
      </c>
      <c r="L49" s="27" t="s">
        <v>252</v>
      </c>
      <c r="M49" s="27" t="s">
        <v>247</v>
      </c>
      <c r="N49" s="83" t="s">
        <v>253</v>
      </c>
      <c r="O49" s="27" t="s">
        <v>247</v>
      </c>
      <c r="P49" s="76"/>
      <c r="Q49" s="76"/>
    </row>
    <row r="50" spans="1:17" ht="39.950000000000003" customHeight="1">
      <c r="A50" s="276"/>
      <c r="B50" s="279"/>
      <c r="C50" s="46" t="s">
        <v>21</v>
      </c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spans="1:17" s="61" customFormat="1" ht="391.5" customHeight="1">
      <c r="A51" s="264" t="s">
        <v>110</v>
      </c>
      <c r="B51" s="271" t="s">
        <v>111</v>
      </c>
      <c r="C51" s="60" t="s">
        <v>20</v>
      </c>
      <c r="D51" s="49" t="s">
        <v>130</v>
      </c>
      <c r="E51" s="49" t="s">
        <v>131</v>
      </c>
      <c r="F51" s="49" t="s">
        <v>132</v>
      </c>
      <c r="G51" s="49" t="s">
        <v>133</v>
      </c>
      <c r="H51" s="49" t="s">
        <v>134</v>
      </c>
      <c r="I51" s="49" t="s">
        <v>135</v>
      </c>
      <c r="J51" s="49" t="s">
        <v>135</v>
      </c>
      <c r="K51" s="49" t="s">
        <v>135</v>
      </c>
      <c r="L51" s="49" t="s">
        <v>136</v>
      </c>
      <c r="M51" s="57"/>
      <c r="N51" s="57"/>
      <c r="O51" s="57"/>
      <c r="P51" s="49" t="s">
        <v>137</v>
      </c>
      <c r="Q51" s="57"/>
    </row>
    <row r="52" spans="1:17" ht="39.950000000000003" customHeight="1">
      <c r="A52" s="264"/>
      <c r="B52" s="271"/>
      <c r="C52" s="46" t="s">
        <v>21</v>
      </c>
      <c r="D52" s="77"/>
      <c r="E52" s="76"/>
      <c r="F52" s="76"/>
      <c r="G52" s="76"/>
      <c r="H52" s="76"/>
      <c r="I52" s="76"/>
      <c r="J52" s="76"/>
      <c r="K52" s="76"/>
      <c r="L52" s="76"/>
      <c r="M52" s="76"/>
      <c r="N52" s="48"/>
      <c r="O52" s="48"/>
      <c r="P52" s="48"/>
      <c r="Q52" s="48"/>
    </row>
    <row r="53" spans="1:17" ht="75.75" customHeight="1">
      <c r="A53" s="264" t="s">
        <v>113</v>
      </c>
      <c r="B53" s="271" t="s">
        <v>112</v>
      </c>
      <c r="C53" s="46" t="s">
        <v>20</v>
      </c>
      <c r="D53" s="47" t="s">
        <v>142</v>
      </c>
      <c r="E53" s="47" t="s">
        <v>142</v>
      </c>
      <c r="F53" s="47" t="s">
        <v>142</v>
      </c>
      <c r="G53" s="47" t="s">
        <v>147</v>
      </c>
      <c r="H53" s="47" t="s">
        <v>143</v>
      </c>
      <c r="I53" s="47" t="s">
        <v>201</v>
      </c>
      <c r="J53" s="47" t="s">
        <v>144</v>
      </c>
      <c r="K53" s="47" t="s">
        <v>145</v>
      </c>
      <c r="L53" s="47" t="s">
        <v>146</v>
      </c>
      <c r="M53" s="47"/>
      <c r="N53" s="73"/>
      <c r="O53" s="47"/>
      <c r="P53" s="47"/>
      <c r="Q53" s="47"/>
    </row>
    <row r="54" spans="1:17" ht="31.5" customHeight="1">
      <c r="A54" s="264"/>
      <c r="B54" s="271"/>
      <c r="C54" s="46" t="s">
        <v>21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47"/>
      <c r="O54" s="47"/>
      <c r="P54" s="47"/>
      <c r="Q54" s="47"/>
    </row>
    <row r="55" spans="1:17" ht="52.5" customHeight="1">
      <c r="A55" s="264" t="s">
        <v>114</v>
      </c>
      <c r="B55" s="271" t="s">
        <v>115</v>
      </c>
      <c r="C55" s="46" t="s">
        <v>20</v>
      </c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17" ht="52.5" customHeight="1">
      <c r="A56" s="264"/>
      <c r="B56" s="271"/>
      <c r="C56" s="46" t="s">
        <v>21</v>
      </c>
      <c r="D56" s="47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409.5" customHeight="1">
      <c r="A57" s="264" t="s">
        <v>116</v>
      </c>
      <c r="B57" s="271" t="s">
        <v>117</v>
      </c>
      <c r="C57" s="46" t="s">
        <v>20</v>
      </c>
      <c r="D57" s="82" t="s">
        <v>234</v>
      </c>
      <c r="E57" s="81"/>
      <c r="F57" s="81" t="s">
        <v>235</v>
      </c>
      <c r="G57" s="274" t="s">
        <v>232</v>
      </c>
      <c r="H57" s="274"/>
      <c r="I57" s="81" t="s">
        <v>236</v>
      </c>
      <c r="J57" s="81" t="s">
        <v>237</v>
      </c>
      <c r="K57" s="265" t="s">
        <v>238</v>
      </c>
      <c r="L57" s="266"/>
      <c r="M57" s="266"/>
      <c r="N57" s="266"/>
      <c r="O57" s="267"/>
      <c r="P57" s="72" t="s">
        <v>198</v>
      </c>
      <c r="Q57" s="48"/>
    </row>
    <row r="58" spans="1:17" ht="39.950000000000003" customHeight="1">
      <c r="A58" s="264"/>
      <c r="B58" s="271"/>
      <c r="C58" s="46" t="s">
        <v>21</v>
      </c>
      <c r="D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s="61" customFormat="1" ht="183.75" customHeight="1">
      <c r="A59" s="268" t="s">
        <v>119</v>
      </c>
      <c r="B59" s="268" t="s">
        <v>118</v>
      </c>
      <c r="C59" s="268" t="s">
        <v>20</v>
      </c>
      <c r="D59" s="49"/>
      <c r="E59" s="49" t="s">
        <v>166</v>
      </c>
      <c r="F59" s="49" t="s">
        <v>167</v>
      </c>
      <c r="G59" s="79" t="s">
        <v>168</v>
      </c>
      <c r="H59" s="79" t="s">
        <v>168</v>
      </c>
      <c r="I59" s="79" t="s">
        <v>168</v>
      </c>
      <c r="J59" s="79" t="s">
        <v>168</v>
      </c>
      <c r="K59" s="79" t="s">
        <v>168</v>
      </c>
      <c r="L59" s="79" t="s">
        <v>168</v>
      </c>
      <c r="M59" s="79" t="s">
        <v>168</v>
      </c>
      <c r="N59" s="79" t="s">
        <v>168</v>
      </c>
      <c r="O59" s="79" t="s">
        <v>169</v>
      </c>
      <c r="P59" s="57"/>
      <c r="Q59" s="57"/>
    </row>
    <row r="60" spans="1:17" s="61" customFormat="1" ht="150" customHeight="1">
      <c r="A60" s="269"/>
      <c r="B60" s="269"/>
      <c r="C60" s="269"/>
      <c r="D60" s="49" t="s">
        <v>162</v>
      </c>
      <c r="E60" s="49" t="s">
        <v>162</v>
      </c>
      <c r="F60" s="49" t="s">
        <v>162</v>
      </c>
      <c r="G60" s="49" t="s">
        <v>162</v>
      </c>
      <c r="H60" s="49" t="s">
        <v>162</v>
      </c>
      <c r="I60" s="49" t="s">
        <v>162</v>
      </c>
      <c r="J60" s="49" t="s">
        <v>162</v>
      </c>
      <c r="K60" s="49" t="s">
        <v>162</v>
      </c>
      <c r="L60" s="49" t="s">
        <v>162</v>
      </c>
      <c r="M60" s="49" t="s">
        <v>162</v>
      </c>
      <c r="N60" s="49" t="s">
        <v>162</v>
      </c>
      <c r="O60" s="49" t="s">
        <v>162</v>
      </c>
      <c r="P60" s="57"/>
      <c r="Q60" s="57"/>
    </row>
    <row r="61" spans="1:17" s="61" customFormat="1" ht="316.5" customHeight="1">
      <c r="A61" s="269"/>
      <c r="B61" s="269"/>
      <c r="C61" s="270"/>
      <c r="D61" s="49" t="s">
        <v>163</v>
      </c>
      <c r="E61" s="49" t="s">
        <v>164</v>
      </c>
      <c r="F61" s="49" t="s">
        <v>165</v>
      </c>
      <c r="G61" s="49" t="s">
        <v>165</v>
      </c>
      <c r="H61" s="49" t="s">
        <v>165</v>
      </c>
      <c r="I61" s="49" t="s">
        <v>165</v>
      </c>
      <c r="J61" s="49" t="s">
        <v>165</v>
      </c>
      <c r="K61" s="49" t="s">
        <v>165</v>
      </c>
      <c r="L61" s="49" t="s">
        <v>165</v>
      </c>
      <c r="M61" s="49" t="s">
        <v>165</v>
      </c>
      <c r="N61" s="49" t="s">
        <v>165</v>
      </c>
      <c r="O61" s="49" t="s">
        <v>165</v>
      </c>
      <c r="P61" s="57"/>
      <c r="Q61" s="57"/>
    </row>
    <row r="62" spans="1:17" s="61" customFormat="1" ht="39.950000000000003" customHeight="1">
      <c r="A62" s="270"/>
      <c r="B62" s="270"/>
      <c r="C62" s="60" t="s">
        <v>21</v>
      </c>
      <c r="D62" s="49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ht="39.950000000000003" customHeight="1">
      <c r="A63" s="264" t="s">
        <v>120</v>
      </c>
      <c r="B63" s="271" t="s">
        <v>121</v>
      </c>
      <c r="C63" s="46" t="s">
        <v>20</v>
      </c>
      <c r="D63" s="47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</row>
    <row r="64" spans="1:17" ht="39.950000000000003" customHeight="1">
      <c r="A64" s="264"/>
      <c r="B64" s="271"/>
      <c r="C64" s="46" t="s">
        <v>21</v>
      </c>
      <c r="D64" s="47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20" s="61" customFormat="1" ht="154.5" customHeight="1">
      <c r="A65" s="272" t="s">
        <v>122</v>
      </c>
      <c r="B65" s="273" t="s">
        <v>123</v>
      </c>
      <c r="C65" s="60" t="s">
        <v>20</v>
      </c>
      <c r="D65" s="58"/>
      <c r="E65" s="58"/>
      <c r="F65" s="58" t="s">
        <v>184</v>
      </c>
      <c r="G65" s="58" t="s">
        <v>170</v>
      </c>
      <c r="H65" s="58" t="s">
        <v>185</v>
      </c>
      <c r="I65" s="58"/>
      <c r="J65" s="58" t="s">
        <v>185</v>
      </c>
      <c r="K65" s="58"/>
      <c r="L65" s="58"/>
      <c r="M65" s="58" t="s">
        <v>185</v>
      </c>
      <c r="N65" s="58"/>
      <c r="O65" s="58" t="s">
        <v>186</v>
      </c>
      <c r="P65" s="58" t="s">
        <v>187</v>
      </c>
      <c r="Q65" s="57"/>
    </row>
    <row r="66" spans="1:20" s="61" customFormat="1" ht="39.950000000000003" customHeight="1">
      <c r="A66" s="272"/>
      <c r="B66" s="273"/>
      <c r="C66" s="60" t="s">
        <v>21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1:20" ht="39.950000000000003" customHeight="1">
      <c r="A67" s="264" t="s">
        <v>124</v>
      </c>
      <c r="B67" s="271" t="s">
        <v>125</v>
      </c>
      <c r="C67" s="46" t="s">
        <v>20</v>
      </c>
      <c r="D67" s="47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</row>
    <row r="68" spans="1:20" ht="39.950000000000003" customHeight="1">
      <c r="A68" s="264"/>
      <c r="B68" s="271"/>
      <c r="C68" s="46" t="s">
        <v>21</v>
      </c>
      <c r="D68" s="47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</row>
    <row r="69" spans="1:20" ht="147" customHeight="1">
      <c r="A69" s="275" t="s">
        <v>126</v>
      </c>
      <c r="B69" s="278" t="s">
        <v>127</v>
      </c>
      <c r="C69" s="46" t="s">
        <v>20</v>
      </c>
      <c r="D69" s="47"/>
      <c r="E69" s="80" t="s">
        <v>154</v>
      </c>
      <c r="F69" s="80" t="s">
        <v>155</v>
      </c>
      <c r="G69" s="48"/>
      <c r="H69" s="48"/>
      <c r="I69" s="48"/>
      <c r="J69" s="48"/>
      <c r="K69" s="48"/>
      <c r="L69" s="48"/>
      <c r="M69" s="48"/>
      <c r="N69" s="48"/>
      <c r="O69" s="80" t="s">
        <v>156</v>
      </c>
      <c r="P69" s="48"/>
      <c r="Q69" s="48"/>
    </row>
    <row r="70" spans="1:20" ht="39.950000000000003" customHeight="1">
      <c r="A70" s="276"/>
      <c r="B70" s="279"/>
      <c r="C70" s="46" t="s">
        <v>21</v>
      </c>
      <c r="D70" s="47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</row>
    <row r="73" spans="1:20">
      <c r="B73" s="283" t="s">
        <v>254</v>
      </c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</row>
    <row r="74" spans="1:20" ht="15">
      <c r="B74" s="33"/>
      <c r="C74" s="34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1:20" ht="15">
      <c r="B75" s="33"/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 ht="15">
      <c r="B76" s="33"/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 ht="15">
      <c r="B77" s="33"/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1:20" ht="15">
      <c r="B78" s="36" t="s">
        <v>46</v>
      </c>
      <c r="C78" s="37"/>
      <c r="D78" s="38"/>
      <c r="E78" s="38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1:20" ht="58.5" customHeight="1">
      <c r="B79" s="284" t="s">
        <v>215</v>
      </c>
      <c r="C79" s="284"/>
      <c r="D79" s="284"/>
      <c r="E79" s="284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M166"/>
  <sheetViews>
    <sheetView tabSelected="1" view="pageBreakPreview" zoomScale="70" zoomScaleSheetLayoutView="70" workbookViewId="0">
      <pane xSplit="7" ySplit="14" topLeftCell="H39" activePane="bottomRight" state="frozen"/>
      <selection pane="topRight" activeCell="H1" sqref="H1"/>
      <selection pane="bottomLeft" activeCell="A15" sqref="A15"/>
      <selection pane="bottomRight" activeCell="F66" sqref="F65:F66"/>
    </sheetView>
  </sheetViews>
  <sheetFormatPr defaultColWidth="9.140625" defaultRowHeight="15.75"/>
  <cols>
    <col min="1" max="1" width="8" style="84" customWidth="1"/>
    <col min="2" max="2" width="51.7109375" style="84" customWidth="1"/>
    <col min="3" max="3" width="29" style="84" customWidth="1"/>
    <col min="4" max="4" width="20.7109375" style="106" customWidth="1"/>
    <col min="5" max="5" width="12.85546875" style="91" customWidth="1"/>
    <col min="6" max="6" width="14" style="150" customWidth="1"/>
    <col min="7" max="7" width="8.5703125" style="150" customWidth="1"/>
    <col min="8" max="8" width="10.7109375" style="215" customWidth="1"/>
    <col min="9" max="10" width="10.7109375" style="165" customWidth="1"/>
    <col min="11" max="11" width="10.7109375" style="215" customWidth="1"/>
    <col min="12" max="13" width="10.7109375" style="165" customWidth="1"/>
    <col min="14" max="14" width="10.7109375" style="215" customWidth="1"/>
    <col min="15" max="15" width="10.7109375" style="165" customWidth="1"/>
    <col min="16" max="16" width="12.140625" style="165" customWidth="1"/>
    <col min="17" max="17" width="10.7109375" style="215" customWidth="1"/>
    <col min="18" max="19" width="10.7109375" style="165" customWidth="1"/>
    <col min="20" max="20" width="10.7109375" style="215" customWidth="1"/>
    <col min="21" max="22" width="10.7109375" style="165" customWidth="1"/>
    <col min="23" max="23" width="10.7109375" style="215" customWidth="1"/>
    <col min="24" max="25" width="10.7109375" style="165" customWidth="1"/>
    <col min="26" max="26" width="10.7109375" style="215" customWidth="1"/>
    <col min="27" max="28" width="10.7109375" style="165" customWidth="1"/>
    <col min="29" max="29" width="10.7109375" style="215" customWidth="1"/>
    <col min="30" max="31" width="10.7109375" style="165" customWidth="1"/>
    <col min="32" max="32" width="10.7109375" style="215" customWidth="1"/>
    <col min="33" max="34" width="10.7109375" style="165" customWidth="1"/>
    <col min="35" max="35" width="10.7109375" style="215" customWidth="1"/>
    <col min="36" max="37" width="10.7109375" style="165" customWidth="1"/>
    <col min="38" max="38" width="10.7109375" style="215" customWidth="1"/>
    <col min="39" max="39" width="10.7109375" style="165" customWidth="1"/>
    <col min="40" max="40" width="13.140625" style="165" customWidth="1"/>
    <col min="41" max="41" width="10.7109375" style="215" customWidth="1"/>
    <col min="42" max="43" width="10.7109375" style="165" customWidth="1"/>
    <col min="44" max="44" width="26.140625" style="84" customWidth="1"/>
    <col min="45" max="16384" width="9.140625" style="84"/>
  </cols>
  <sheetData>
    <row r="1" spans="1:44" s="92" customFormat="1" ht="24" customHeight="1">
      <c r="A1" s="310" t="s">
        <v>303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</row>
    <row r="2" spans="1:44" s="85" customFormat="1" ht="17.25" customHeight="1">
      <c r="A2" s="311" t="s">
        <v>319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</row>
    <row r="3" spans="1:44" s="86" customFormat="1" ht="24" customHeight="1">
      <c r="A3" s="312" t="s">
        <v>374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</row>
    <row r="4" spans="1:44" s="86" customFormat="1" ht="24" customHeight="1">
      <c r="A4" s="335" t="s">
        <v>302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166"/>
      <c r="AK4" s="166"/>
      <c r="AL4" s="222"/>
      <c r="AM4" s="166"/>
      <c r="AN4" s="166"/>
      <c r="AO4" s="222"/>
      <c r="AP4" s="166"/>
      <c r="AQ4" s="166"/>
      <c r="AR4" s="210"/>
    </row>
    <row r="5" spans="1:44" ht="13.5" thickBot="1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167"/>
      <c r="AK5" s="167"/>
      <c r="AO5" s="224"/>
      <c r="AP5" s="168"/>
      <c r="AQ5" s="168"/>
      <c r="AR5" s="87" t="s">
        <v>257</v>
      </c>
    </row>
    <row r="6" spans="1:44" ht="15" customHeight="1">
      <c r="A6" s="314" t="s">
        <v>0</v>
      </c>
      <c r="B6" s="317" t="s">
        <v>313</v>
      </c>
      <c r="C6" s="317" t="s">
        <v>259</v>
      </c>
      <c r="D6" s="320" t="s">
        <v>40</v>
      </c>
      <c r="E6" s="323" t="s">
        <v>256</v>
      </c>
      <c r="F6" s="324"/>
      <c r="G6" s="325"/>
      <c r="H6" s="326" t="s">
        <v>255</v>
      </c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8"/>
      <c r="AR6" s="332" t="s">
        <v>294</v>
      </c>
    </row>
    <row r="7" spans="1:44" ht="28.5" customHeight="1">
      <c r="A7" s="315"/>
      <c r="B7" s="318"/>
      <c r="C7" s="318"/>
      <c r="D7" s="321"/>
      <c r="E7" s="308" t="s">
        <v>371</v>
      </c>
      <c r="F7" s="308" t="s">
        <v>271</v>
      </c>
      <c r="G7" s="308" t="s">
        <v>19</v>
      </c>
      <c r="H7" s="329" t="s">
        <v>17</v>
      </c>
      <c r="I7" s="330"/>
      <c r="J7" s="331"/>
      <c r="K7" s="329" t="s">
        <v>18</v>
      </c>
      <c r="L7" s="330"/>
      <c r="M7" s="331"/>
      <c r="N7" s="329" t="s">
        <v>22</v>
      </c>
      <c r="O7" s="330"/>
      <c r="P7" s="331"/>
      <c r="Q7" s="329" t="s">
        <v>24</v>
      </c>
      <c r="R7" s="330"/>
      <c r="S7" s="331"/>
      <c r="T7" s="329" t="s">
        <v>25</v>
      </c>
      <c r="U7" s="330"/>
      <c r="V7" s="331"/>
      <c r="W7" s="329" t="s">
        <v>26</v>
      </c>
      <c r="X7" s="330"/>
      <c r="Y7" s="331"/>
      <c r="Z7" s="329" t="s">
        <v>28</v>
      </c>
      <c r="AA7" s="330"/>
      <c r="AB7" s="331"/>
      <c r="AC7" s="329" t="s">
        <v>29</v>
      </c>
      <c r="AD7" s="330"/>
      <c r="AE7" s="331"/>
      <c r="AF7" s="329" t="s">
        <v>30</v>
      </c>
      <c r="AG7" s="330"/>
      <c r="AH7" s="331"/>
      <c r="AI7" s="329" t="s">
        <v>32</v>
      </c>
      <c r="AJ7" s="330"/>
      <c r="AK7" s="331"/>
      <c r="AL7" s="329" t="s">
        <v>33</v>
      </c>
      <c r="AM7" s="330"/>
      <c r="AN7" s="331"/>
      <c r="AO7" s="329" t="s">
        <v>34</v>
      </c>
      <c r="AP7" s="330"/>
      <c r="AQ7" s="331"/>
      <c r="AR7" s="333"/>
    </row>
    <row r="8" spans="1:44" ht="40.9" customHeight="1">
      <c r="A8" s="316"/>
      <c r="B8" s="319"/>
      <c r="C8" s="319"/>
      <c r="D8" s="322"/>
      <c r="E8" s="319"/>
      <c r="F8" s="319"/>
      <c r="G8" s="319"/>
      <c r="H8" s="216" t="s">
        <v>20</v>
      </c>
      <c r="I8" s="212" t="s">
        <v>21</v>
      </c>
      <c r="J8" s="208" t="s">
        <v>19</v>
      </c>
      <c r="K8" s="219" t="s">
        <v>20</v>
      </c>
      <c r="L8" s="212" t="s">
        <v>21</v>
      </c>
      <c r="M8" s="208" t="s">
        <v>19</v>
      </c>
      <c r="N8" s="169" t="s">
        <v>20</v>
      </c>
      <c r="O8" s="212" t="s">
        <v>21</v>
      </c>
      <c r="P8" s="213" t="s">
        <v>19</v>
      </c>
      <c r="Q8" s="170" t="s">
        <v>20</v>
      </c>
      <c r="R8" s="212" t="s">
        <v>21</v>
      </c>
      <c r="S8" s="213" t="s">
        <v>19</v>
      </c>
      <c r="T8" s="170" t="s">
        <v>20</v>
      </c>
      <c r="U8" s="212" t="s">
        <v>21</v>
      </c>
      <c r="V8" s="213" t="s">
        <v>19</v>
      </c>
      <c r="W8" s="170" t="s">
        <v>20</v>
      </c>
      <c r="X8" s="212" t="s">
        <v>21</v>
      </c>
      <c r="Y8" s="213" t="s">
        <v>19</v>
      </c>
      <c r="Z8" s="170" t="s">
        <v>20</v>
      </c>
      <c r="AA8" s="212" t="s">
        <v>21</v>
      </c>
      <c r="AB8" s="213" t="s">
        <v>19</v>
      </c>
      <c r="AC8" s="170" t="s">
        <v>20</v>
      </c>
      <c r="AD8" s="212" t="s">
        <v>21</v>
      </c>
      <c r="AE8" s="213" t="s">
        <v>19</v>
      </c>
      <c r="AF8" s="170" t="s">
        <v>20</v>
      </c>
      <c r="AG8" s="212" t="s">
        <v>21</v>
      </c>
      <c r="AH8" s="213" t="s">
        <v>19</v>
      </c>
      <c r="AI8" s="170" t="s">
        <v>20</v>
      </c>
      <c r="AJ8" s="212" t="s">
        <v>21</v>
      </c>
      <c r="AK8" s="213" t="s">
        <v>19</v>
      </c>
      <c r="AL8" s="170" t="s">
        <v>20</v>
      </c>
      <c r="AM8" s="212" t="s">
        <v>21</v>
      </c>
      <c r="AN8" s="213" t="s">
        <v>19</v>
      </c>
      <c r="AO8" s="170" t="s">
        <v>20</v>
      </c>
      <c r="AP8" s="212" t="s">
        <v>21</v>
      </c>
      <c r="AQ8" s="213" t="s">
        <v>19</v>
      </c>
      <c r="AR8" s="334"/>
    </row>
    <row r="9" spans="1:44" s="187" customFormat="1" ht="16.5" thickBot="1">
      <c r="A9" s="180">
        <v>1</v>
      </c>
      <c r="B9" s="181">
        <v>2</v>
      </c>
      <c r="C9" s="181">
        <v>3</v>
      </c>
      <c r="D9" s="181">
        <v>4</v>
      </c>
      <c r="E9" s="182">
        <v>5</v>
      </c>
      <c r="F9" s="181">
        <v>6</v>
      </c>
      <c r="G9" s="183">
        <v>7</v>
      </c>
      <c r="H9" s="184">
        <v>8</v>
      </c>
      <c r="I9" s="182">
        <v>9</v>
      </c>
      <c r="J9" s="181">
        <v>10</v>
      </c>
      <c r="K9" s="185">
        <v>11</v>
      </c>
      <c r="L9" s="181">
        <v>12</v>
      </c>
      <c r="M9" s="181">
        <v>13</v>
      </c>
      <c r="N9" s="185">
        <v>14</v>
      </c>
      <c r="O9" s="181">
        <v>15</v>
      </c>
      <c r="P9" s="181">
        <v>16</v>
      </c>
      <c r="Q9" s="185">
        <v>17</v>
      </c>
      <c r="R9" s="181">
        <v>18</v>
      </c>
      <c r="S9" s="214">
        <v>19</v>
      </c>
      <c r="T9" s="185">
        <v>20</v>
      </c>
      <c r="U9" s="181">
        <v>21</v>
      </c>
      <c r="V9" s="214">
        <v>22</v>
      </c>
      <c r="W9" s="185">
        <v>23</v>
      </c>
      <c r="X9" s="181">
        <v>24</v>
      </c>
      <c r="Y9" s="214">
        <v>25</v>
      </c>
      <c r="Z9" s="185">
        <v>26</v>
      </c>
      <c r="AA9" s="181">
        <v>24</v>
      </c>
      <c r="AB9" s="214">
        <v>25</v>
      </c>
      <c r="AC9" s="186">
        <v>29</v>
      </c>
      <c r="AD9" s="181">
        <v>30</v>
      </c>
      <c r="AE9" s="181">
        <v>31</v>
      </c>
      <c r="AF9" s="186">
        <v>32</v>
      </c>
      <c r="AG9" s="181">
        <v>33</v>
      </c>
      <c r="AH9" s="181">
        <v>34</v>
      </c>
      <c r="AI9" s="186">
        <v>35</v>
      </c>
      <c r="AJ9" s="181">
        <v>36</v>
      </c>
      <c r="AK9" s="181">
        <v>37</v>
      </c>
      <c r="AL9" s="186">
        <v>38</v>
      </c>
      <c r="AM9" s="181">
        <v>39</v>
      </c>
      <c r="AN9" s="181">
        <v>40</v>
      </c>
      <c r="AO9" s="184">
        <v>41</v>
      </c>
      <c r="AP9" s="214">
        <v>42</v>
      </c>
      <c r="AQ9" s="214">
        <v>43</v>
      </c>
      <c r="AR9" s="223">
        <v>44</v>
      </c>
    </row>
    <row r="10" spans="1:44" ht="30" customHeight="1">
      <c r="A10" s="344" t="s">
        <v>270</v>
      </c>
      <c r="B10" s="345"/>
      <c r="C10" s="345"/>
      <c r="D10" s="228" t="s">
        <v>258</v>
      </c>
      <c r="E10" s="229">
        <f>SUM(E11:E14)</f>
        <v>6872.9999999999991</v>
      </c>
      <c r="F10" s="229">
        <f t="shared" ref="F10:AP10" si="0">SUM(F11:F14)</f>
        <v>1423.8000000000002</v>
      </c>
      <c r="G10" s="229">
        <f>SUM(F10/E10*100)</f>
        <v>20.715844609340905</v>
      </c>
      <c r="H10" s="229">
        <f t="shared" si="0"/>
        <v>43.7</v>
      </c>
      <c r="I10" s="229">
        <f t="shared" si="0"/>
        <v>43.7</v>
      </c>
      <c r="J10" s="229">
        <f>SUM(I10/H10*100)</f>
        <v>100</v>
      </c>
      <c r="K10" s="229">
        <f t="shared" si="0"/>
        <v>593</v>
      </c>
      <c r="L10" s="229">
        <f t="shared" si="0"/>
        <v>593</v>
      </c>
      <c r="M10" s="229">
        <f>SUM(L10/K10*100)</f>
        <v>100</v>
      </c>
      <c r="N10" s="229">
        <f t="shared" si="0"/>
        <v>787.2</v>
      </c>
      <c r="O10" s="229">
        <f t="shared" si="0"/>
        <v>787.1</v>
      </c>
      <c r="P10" s="229">
        <f>SUM(O10/N10*100)</f>
        <v>99.987296747967477</v>
      </c>
      <c r="Q10" s="229">
        <f t="shared" si="0"/>
        <v>2738.9</v>
      </c>
      <c r="R10" s="229">
        <f t="shared" si="0"/>
        <v>0</v>
      </c>
      <c r="S10" s="229">
        <f>SUM(R10/Q10*100)</f>
        <v>0</v>
      </c>
      <c r="T10" s="229">
        <f t="shared" si="0"/>
        <v>380.5</v>
      </c>
      <c r="U10" s="229">
        <f t="shared" si="0"/>
        <v>0</v>
      </c>
      <c r="V10" s="229">
        <f>SUM(U10/T10*100)</f>
        <v>0</v>
      </c>
      <c r="W10" s="229">
        <f t="shared" si="0"/>
        <v>318.89999999999998</v>
      </c>
      <c r="X10" s="229">
        <f t="shared" si="0"/>
        <v>0</v>
      </c>
      <c r="Y10" s="229">
        <f>SUM(X10/W10*100)</f>
        <v>0</v>
      </c>
      <c r="Z10" s="229">
        <f t="shared" si="0"/>
        <v>145.10000000000002</v>
      </c>
      <c r="AA10" s="229">
        <f t="shared" si="0"/>
        <v>0</v>
      </c>
      <c r="AB10" s="229">
        <f>SUM(AA10/Z10*100)</f>
        <v>0</v>
      </c>
      <c r="AC10" s="229">
        <f t="shared" si="0"/>
        <v>98.9</v>
      </c>
      <c r="AD10" s="229">
        <f t="shared" si="0"/>
        <v>0</v>
      </c>
      <c r="AE10" s="229">
        <f>SUM(AD10/AC10*100)</f>
        <v>0</v>
      </c>
      <c r="AF10" s="229">
        <f t="shared" si="0"/>
        <v>1039.3</v>
      </c>
      <c r="AG10" s="229">
        <f t="shared" si="0"/>
        <v>0</v>
      </c>
      <c r="AH10" s="229">
        <f>SUM(AG10/AF10*100)</f>
        <v>0</v>
      </c>
      <c r="AI10" s="229">
        <f t="shared" si="0"/>
        <v>98.9</v>
      </c>
      <c r="AJ10" s="229">
        <f t="shared" si="0"/>
        <v>0</v>
      </c>
      <c r="AK10" s="229">
        <f>SUM(AJ10/AI10*100)</f>
        <v>0</v>
      </c>
      <c r="AL10" s="229">
        <f t="shared" si="0"/>
        <v>587.4</v>
      </c>
      <c r="AM10" s="229">
        <f t="shared" si="0"/>
        <v>0</v>
      </c>
      <c r="AN10" s="229">
        <f>SUM(AM10/AL10*100)</f>
        <v>0</v>
      </c>
      <c r="AO10" s="229">
        <f t="shared" si="0"/>
        <v>41.2</v>
      </c>
      <c r="AP10" s="229">
        <f t="shared" si="0"/>
        <v>0</v>
      </c>
      <c r="AQ10" s="229">
        <f>SUM(AP10/AO10*100)</f>
        <v>0</v>
      </c>
      <c r="AR10" s="353"/>
    </row>
    <row r="11" spans="1:44" ht="30" customHeight="1">
      <c r="A11" s="346"/>
      <c r="B11" s="347"/>
      <c r="C11" s="347"/>
      <c r="D11" s="161" t="s">
        <v>37</v>
      </c>
      <c r="E11" s="190"/>
      <c r="F11" s="190"/>
      <c r="G11" s="190"/>
      <c r="H11" s="191"/>
      <c r="I11" s="190"/>
      <c r="J11" s="190"/>
      <c r="K11" s="191"/>
      <c r="L11" s="190"/>
      <c r="M11" s="190"/>
      <c r="N11" s="191"/>
      <c r="O11" s="190"/>
      <c r="P11" s="190"/>
      <c r="Q11" s="191"/>
      <c r="R11" s="190"/>
      <c r="S11" s="190"/>
      <c r="T11" s="191"/>
      <c r="U11" s="190"/>
      <c r="V11" s="190"/>
      <c r="W11" s="191"/>
      <c r="X11" s="190"/>
      <c r="Y11" s="190"/>
      <c r="Z11" s="191"/>
      <c r="AA11" s="190"/>
      <c r="AB11" s="190"/>
      <c r="AC11" s="191"/>
      <c r="AD11" s="190"/>
      <c r="AE11" s="190"/>
      <c r="AF11" s="191"/>
      <c r="AG11" s="190"/>
      <c r="AH11" s="190"/>
      <c r="AI11" s="191"/>
      <c r="AJ11" s="190"/>
      <c r="AK11" s="190"/>
      <c r="AL11" s="191"/>
      <c r="AM11" s="190"/>
      <c r="AN11" s="190"/>
      <c r="AO11" s="191"/>
      <c r="AP11" s="190"/>
      <c r="AQ11" s="190"/>
      <c r="AR11" s="354"/>
    </row>
    <row r="12" spans="1:44" ht="54.75" customHeight="1">
      <c r="A12" s="346"/>
      <c r="B12" s="347"/>
      <c r="C12" s="347"/>
      <c r="D12" s="161" t="s">
        <v>2</v>
      </c>
      <c r="E12" s="190">
        <f>H12+K12+N12+Q12+T12+W12+Z12+AC12+AF12+AI12+AL12+AO12</f>
        <v>1058.5</v>
      </c>
      <c r="F12" s="190">
        <f t="shared" ref="F12" si="1">SUM(F22)</f>
        <v>606.20000000000005</v>
      </c>
      <c r="G12" s="190">
        <f t="shared" ref="G12:G33" si="2">SUM(F12/E12*100)</f>
        <v>57.2697213037317</v>
      </c>
      <c r="H12" s="191">
        <f>SUM(H22)</f>
        <v>0</v>
      </c>
      <c r="I12" s="190">
        <f>SUM(I22)</f>
        <v>0</v>
      </c>
      <c r="J12" s="190">
        <f>IF(I12,I12/H12*100,0)</f>
        <v>0</v>
      </c>
      <c r="K12" s="191">
        <f t="shared" ref="K12:L12" si="3">SUM(K22)</f>
        <v>300</v>
      </c>
      <c r="L12" s="190">
        <f t="shared" si="3"/>
        <v>300</v>
      </c>
      <c r="M12" s="190">
        <f t="shared" ref="M12:M13" si="4">IF(L12,L12/K12*100,0)</f>
        <v>100</v>
      </c>
      <c r="N12" s="191">
        <f t="shared" ref="N12:O12" si="5">SUM(N22)</f>
        <v>306.2</v>
      </c>
      <c r="O12" s="190">
        <f t="shared" si="5"/>
        <v>306.2</v>
      </c>
      <c r="P12" s="190">
        <f t="shared" ref="P12:P13" si="6">IF(O12,O12/N12*100,0)</f>
        <v>100</v>
      </c>
      <c r="Q12" s="191">
        <f t="shared" ref="Q12:R12" si="7">SUM(Q22)</f>
        <v>0</v>
      </c>
      <c r="R12" s="190">
        <f t="shared" si="7"/>
        <v>0</v>
      </c>
      <c r="S12" s="190">
        <f t="shared" ref="S12:S13" si="8">IF(R12,R12/Q12*100,0)</f>
        <v>0</v>
      </c>
      <c r="T12" s="191">
        <f t="shared" ref="T12:U12" si="9">SUM(T22)</f>
        <v>0</v>
      </c>
      <c r="U12" s="190">
        <f t="shared" si="9"/>
        <v>0</v>
      </c>
      <c r="V12" s="190">
        <f t="shared" ref="V12:V13" si="10">IF(U12,U12/T12*100,0)</f>
        <v>0</v>
      </c>
      <c r="W12" s="191">
        <f t="shared" ref="W12:X12" si="11">SUM(W22)</f>
        <v>0</v>
      </c>
      <c r="X12" s="190">
        <f t="shared" si="11"/>
        <v>0</v>
      </c>
      <c r="Y12" s="190">
        <f t="shared" ref="Y12:Y13" si="12">IF(X12,X12/W12*100,0)</f>
        <v>0</v>
      </c>
      <c r="Z12" s="191">
        <f t="shared" ref="Z12:AA12" si="13">SUM(Z22)</f>
        <v>0</v>
      </c>
      <c r="AA12" s="190">
        <f t="shared" si="13"/>
        <v>0</v>
      </c>
      <c r="AB12" s="190">
        <f t="shared" ref="AB12:AB13" si="14">IF(AA12,AA12/Z12*100,0)</f>
        <v>0</v>
      </c>
      <c r="AC12" s="191">
        <f t="shared" ref="AC12:AD12" si="15">SUM(AC22)</f>
        <v>0</v>
      </c>
      <c r="AD12" s="190">
        <f t="shared" si="15"/>
        <v>0</v>
      </c>
      <c r="AE12" s="190">
        <f t="shared" ref="AE12:AE13" si="16">IF(AD12,AD12/AC12*100,0)</f>
        <v>0</v>
      </c>
      <c r="AF12" s="191">
        <f t="shared" ref="AF12:AG12" si="17">SUM(AF22)</f>
        <v>452.3</v>
      </c>
      <c r="AG12" s="190">
        <f t="shared" si="17"/>
        <v>0</v>
      </c>
      <c r="AH12" s="190">
        <f t="shared" ref="AH12:AH13" si="18">IF(AG12,AG12/AF12*100,0)</f>
        <v>0</v>
      </c>
      <c r="AI12" s="191">
        <f t="shared" ref="AI12:AJ12" si="19">SUM(AI22)</f>
        <v>0</v>
      </c>
      <c r="AJ12" s="190">
        <f t="shared" si="19"/>
        <v>0</v>
      </c>
      <c r="AK12" s="190">
        <f t="shared" ref="AK12:AK13" si="20">IF(AJ12,AJ12/AI12*100,0)</f>
        <v>0</v>
      </c>
      <c r="AL12" s="191">
        <f t="shared" ref="AL12:AM12" si="21">SUM(AL22)</f>
        <v>0</v>
      </c>
      <c r="AM12" s="190">
        <f t="shared" si="21"/>
        <v>0</v>
      </c>
      <c r="AN12" s="190">
        <f t="shared" ref="AN12:AN13" si="22">IF(AM12,AM12/AL12*100,0)</f>
        <v>0</v>
      </c>
      <c r="AO12" s="191">
        <f t="shared" ref="AO12:AP12" si="23">SUM(AO22)</f>
        <v>0</v>
      </c>
      <c r="AP12" s="190">
        <f t="shared" si="23"/>
        <v>0</v>
      </c>
      <c r="AQ12" s="190">
        <f t="shared" ref="AQ12:AQ13" si="24">IF(AP12,AP12/AO12*100,0)</f>
        <v>0</v>
      </c>
      <c r="AR12" s="354"/>
    </row>
    <row r="13" spans="1:44" ht="30" customHeight="1">
      <c r="A13" s="346"/>
      <c r="B13" s="347"/>
      <c r="C13" s="347"/>
      <c r="D13" s="161" t="s">
        <v>43</v>
      </c>
      <c r="E13" s="190">
        <f>H13+K13+N13+Q13+T13+W13+Z13+AC13+AF13+AI13+AL13+AO13</f>
        <v>5814.4999999999991</v>
      </c>
      <c r="F13" s="190">
        <f t="shared" ref="F13" si="25">SUM(F23)</f>
        <v>817.6</v>
      </c>
      <c r="G13" s="190">
        <f t="shared" si="2"/>
        <v>14.061398228566519</v>
      </c>
      <c r="H13" s="191">
        <f>SUM(H23)</f>
        <v>43.7</v>
      </c>
      <c r="I13" s="190">
        <f>SUM(I23)</f>
        <v>43.7</v>
      </c>
      <c r="J13" s="190">
        <f>IF(I13,I13/H13*100,0)</f>
        <v>100</v>
      </c>
      <c r="K13" s="191">
        <f t="shared" ref="K13:L13" si="26">SUM(K23)</f>
        <v>293</v>
      </c>
      <c r="L13" s="190">
        <f t="shared" si="26"/>
        <v>293</v>
      </c>
      <c r="M13" s="190">
        <f t="shared" si="4"/>
        <v>100</v>
      </c>
      <c r="N13" s="191">
        <f t="shared" ref="N13:O13" si="27">SUM(N23)</f>
        <v>481.00000000000006</v>
      </c>
      <c r="O13" s="190">
        <f t="shared" si="27"/>
        <v>480.90000000000003</v>
      </c>
      <c r="P13" s="190">
        <f t="shared" si="6"/>
        <v>99.979209979209969</v>
      </c>
      <c r="Q13" s="191">
        <f t="shared" ref="Q13:R13" si="28">SUM(Q23)</f>
        <v>2738.9</v>
      </c>
      <c r="R13" s="190">
        <f t="shared" si="28"/>
        <v>0</v>
      </c>
      <c r="S13" s="190">
        <f t="shared" si="8"/>
        <v>0</v>
      </c>
      <c r="T13" s="191">
        <f t="shared" ref="T13:U13" si="29">SUM(T23)</f>
        <v>380.5</v>
      </c>
      <c r="U13" s="190">
        <f t="shared" si="29"/>
        <v>0</v>
      </c>
      <c r="V13" s="190">
        <f t="shared" si="10"/>
        <v>0</v>
      </c>
      <c r="W13" s="191">
        <f t="shared" ref="W13:X13" si="30">SUM(W23)</f>
        <v>318.89999999999998</v>
      </c>
      <c r="X13" s="190">
        <f t="shared" si="30"/>
        <v>0</v>
      </c>
      <c r="Y13" s="190">
        <f t="shared" si="12"/>
        <v>0</v>
      </c>
      <c r="Z13" s="191">
        <f t="shared" ref="Z13:AA13" si="31">SUM(Z23)</f>
        <v>145.10000000000002</v>
      </c>
      <c r="AA13" s="190">
        <f t="shared" si="31"/>
        <v>0</v>
      </c>
      <c r="AB13" s="190">
        <f t="shared" si="14"/>
        <v>0</v>
      </c>
      <c r="AC13" s="191">
        <f t="shared" ref="AC13:AD13" si="32">SUM(AC23)</f>
        <v>98.9</v>
      </c>
      <c r="AD13" s="190">
        <f t="shared" si="32"/>
        <v>0</v>
      </c>
      <c r="AE13" s="190">
        <f t="shared" si="16"/>
        <v>0</v>
      </c>
      <c r="AF13" s="191">
        <f t="shared" ref="AF13:AG13" si="33">SUM(AF23)</f>
        <v>587</v>
      </c>
      <c r="AG13" s="190">
        <f t="shared" si="33"/>
        <v>0</v>
      </c>
      <c r="AH13" s="190">
        <f t="shared" si="18"/>
        <v>0</v>
      </c>
      <c r="AI13" s="191">
        <f t="shared" ref="AI13:AJ13" si="34">SUM(AI23)</f>
        <v>98.9</v>
      </c>
      <c r="AJ13" s="190">
        <f t="shared" si="34"/>
        <v>0</v>
      </c>
      <c r="AK13" s="190">
        <f t="shared" si="20"/>
        <v>0</v>
      </c>
      <c r="AL13" s="191">
        <f t="shared" ref="AL13:AM13" si="35">SUM(AL23)</f>
        <v>587.4</v>
      </c>
      <c r="AM13" s="190">
        <f t="shared" si="35"/>
        <v>0</v>
      </c>
      <c r="AN13" s="190">
        <f t="shared" si="22"/>
        <v>0</v>
      </c>
      <c r="AO13" s="191">
        <f t="shared" ref="AO13:AP13" si="36">SUM(AO23)</f>
        <v>41.2</v>
      </c>
      <c r="AP13" s="190">
        <f t="shared" si="36"/>
        <v>0</v>
      </c>
      <c r="AQ13" s="190">
        <f t="shared" si="24"/>
        <v>0</v>
      </c>
      <c r="AR13" s="354"/>
    </row>
    <row r="14" spans="1:44" ht="32.25" customHeight="1" thickBot="1">
      <c r="A14" s="348"/>
      <c r="B14" s="349"/>
      <c r="C14" s="349"/>
      <c r="D14" s="188" t="s">
        <v>263</v>
      </c>
      <c r="E14" s="192"/>
      <c r="F14" s="192"/>
      <c r="G14" s="192"/>
      <c r="H14" s="193"/>
      <c r="I14" s="192"/>
      <c r="J14" s="192"/>
      <c r="K14" s="193"/>
      <c r="L14" s="192"/>
      <c r="M14" s="192"/>
      <c r="N14" s="193"/>
      <c r="O14" s="192"/>
      <c r="P14" s="192"/>
      <c r="Q14" s="193"/>
      <c r="R14" s="192"/>
      <c r="S14" s="192"/>
      <c r="T14" s="193"/>
      <c r="U14" s="192"/>
      <c r="V14" s="192"/>
      <c r="W14" s="193"/>
      <c r="X14" s="192"/>
      <c r="Y14" s="192"/>
      <c r="Z14" s="193"/>
      <c r="AA14" s="192"/>
      <c r="AB14" s="192"/>
      <c r="AC14" s="193"/>
      <c r="AD14" s="192"/>
      <c r="AE14" s="192"/>
      <c r="AF14" s="193"/>
      <c r="AG14" s="192"/>
      <c r="AH14" s="192"/>
      <c r="AI14" s="193"/>
      <c r="AJ14" s="192"/>
      <c r="AK14" s="192"/>
      <c r="AL14" s="193"/>
      <c r="AM14" s="192"/>
      <c r="AN14" s="192"/>
      <c r="AO14" s="193"/>
      <c r="AP14" s="192"/>
      <c r="AQ14" s="192"/>
      <c r="AR14" s="355"/>
    </row>
    <row r="15" spans="1:44" ht="30" customHeight="1">
      <c r="A15" s="299" t="s">
        <v>309</v>
      </c>
      <c r="B15" s="300"/>
      <c r="C15" s="300"/>
      <c r="D15" s="230" t="s">
        <v>41</v>
      </c>
      <c r="E15" s="229" t="s">
        <v>267</v>
      </c>
      <c r="F15" s="229" t="s">
        <v>267</v>
      </c>
      <c r="G15" s="229"/>
      <c r="H15" s="229" t="str">
        <f t="shared" ref="H15:I15" si="37">H25</f>
        <v>Х</v>
      </c>
      <c r="I15" s="229" t="str">
        <f t="shared" si="37"/>
        <v>Х</v>
      </c>
      <c r="J15" s="229"/>
      <c r="K15" s="229" t="str">
        <f t="shared" ref="K15:L15" si="38">K25</f>
        <v>Х</v>
      </c>
      <c r="L15" s="229" t="str">
        <f t="shared" si="38"/>
        <v>Х</v>
      </c>
      <c r="M15" s="229"/>
      <c r="N15" s="229" t="str">
        <f t="shared" ref="N15:O15" si="39">N25</f>
        <v>Х</v>
      </c>
      <c r="O15" s="229" t="str">
        <f t="shared" si="39"/>
        <v>Х</v>
      </c>
      <c r="P15" s="229"/>
      <c r="Q15" s="229" t="str">
        <f t="shared" ref="Q15:R15" si="40">Q25</f>
        <v>Х</v>
      </c>
      <c r="R15" s="229" t="str">
        <f t="shared" si="40"/>
        <v>Х</v>
      </c>
      <c r="S15" s="229"/>
      <c r="T15" s="229" t="str">
        <f t="shared" ref="T15:U15" si="41">T25</f>
        <v>Х</v>
      </c>
      <c r="U15" s="229" t="str">
        <f t="shared" si="41"/>
        <v>Х</v>
      </c>
      <c r="V15" s="229"/>
      <c r="W15" s="229" t="str">
        <f t="shared" ref="W15:X15" si="42">W25</f>
        <v>Х</v>
      </c>
      <c r="X15" s="229" t="str">
        <f t="shared" si="42"/>
        <v>Х</v>
      </c>
      <c r="Y15" s="229"/>
      <c r="Z15" s="229" t="str">
        <f t="shared" ref="Z15:AA15" si="43">Z25</f>
        <v>Х</v>
      </c>
      <c r="AA15" s="229" t="str">
        <f t="shared" si="43"/>
        <v>Х</v>
      </c>
      <c r="AB15" s="229"/>
      <c r="AC15" s="229" t="str">
        <f t="shared" ref="AC15:AD15" si="44">AC25</f>
        <v>Х</v>
      </c>
      <c r="AD15" s="229" t="str">
        <f t="shared" si="44"/>
        <v>Х</v>
      </c>
      <c r="AE15" s="229"/>
      <c r="AF15" s="229" t="str">
        <f t="shared" ref="AF15:AG15" si="45">AF25</f>
        <v>Х</v>
      </c>
      <c r="AG15" s="229" t="str">
        <f t="shared" si="45"/>
        <v>Х</v>
      </c>
      <c r="AH15" s="229"/>
      <c r="AI15" s="229" t="str">
        <f t="shared" ref="AI15:AJ15" si="46">AI25</f>
        <v>Х</v>
      </c>
      <c r="AJ15" s="229" t="str">
        <f t="shared" si="46"/>
        <v>Х</v>
      </c>
      <c r="AK15" s="229"/>
      <c r="AL15" s="229" t="str">
        <f t="shared" ref="AL15:AM15" si="47">AL25</f>
        <v>Х</v>
      </c>
      <c r="AM15" s="229" t="str">
        <f t="shared" si="47"/>
        <v>Х</v>
      </c>
      <c r="AN15" s="229"/>
      <c r="AO15" s="229" t="str">
        <f t="shared" ref="AO15:AP15" si="48">AO25</f>
        <v>Х</v>
      </c>
      <c r="AP15" s="229" t="str">
        <f t="shared" si="48"/>
        <v>Х</v>
      </c>
      <c r="AQ15" s="229"/>
      <c r="AR15" s="353"/>
    </row>
    <row r="16" spans="1:44" ht="30" customHeight="1">
      <c r="A16" s="301"/>
      <c r="B16" s="302"/>
      <c r="C16" s="302"/>
      <c r="D16" s="161" t="s">
        <v>37</v>
      </c>
      <c r="E16" s="190" t="s">
        <v>267</v>
      </c>
      <c r="F16" s="190" t="s">
        <v>267</v>
      </c>
      <c r="G16" s="190"/>
      <c r="H16" s="191" t="str">
        <f t="shared" ref="H16:I16" si="49">H26</f>
        <v>Х</v>
      </c>
      <c r="I16" s="190" t="str">
        <f t="shared" si="49"/>
        <v>Х</v>
      </c>
      <c r="J16" s="190"/>
      <c r="K16" s="191" t="str">
        <f t="shared" ref="K16:L16" si="50">K26</f>
        <v>Х</v>
      </c>
      <c r="L16" s="190" t="str">
        <f t="shared" si="50"/>
        <v>Х</v>
      </c>
      <c r="M16" s="190"/>
      <c r="N16" s="191" t="str">
        <f t="shared" ref="N16:O16" si="51">N26</f>
        <v>Х</v>
      </c>
      <c r="O16" s="190" t="str">
        <f t="shared" si="51"/>
        <v>Х</v>
      </c>
      <c r="P16" s="190"/>
      <c r="Q16" s="191" t="str">
        <f t="shared" ref="Q16:R16" si="52">Q26</f>
        <v>Х</v>
      </c>
      <c r="R16" s="190" t="str">
        <f t="shared" si="52"/>
        <v>Х</v>
      </c>
      <c r="S16" s="190"/>
      <c r="T16" s="191" t="str">
        <f t="shared" ref="T16:U16" si="53">T26</f>
        <v>Х</v>
      </c>
      <c r="U16" s="190" t="str">
        <f t="shared" si="53"/>
        <v>Х</v>
      </c>
      <c r="V16" s="190"/>
      <c r="W16" s="191" t="str">
        <f t="shared" ref="W16:X16" si="54">W26</f>
        <v>Х</v>
      </c>
      <c r="X16" s="190" t="str">
        <f t="shared" si="54"/>
        <v>Х</v>
      </c>
      <c r="Y16" s="190"/>
      <c r="Z16" s="191" t="str">
        <f t="shared" ref="Z16:AA16" si="55">Z26</f>
        <v>Х</v>
      </c>
      <c r="AA16" s="190" t="str">
        <f t="shared" si="55"/>
        <v>Х</v>
      </c>
      <c r="AB16" s="190"/>
      <c r="AC16" s="191" t="str">
        <f t="shared" ref="AC16:AD16" si="56">AC26</f>
        <v>Х</v>
      </c>
      <c r="AD16" s="190" t="str">
        <f t="shared" si="56"/>
        <v>Х</v>
      </c>
      <c r="AE16" s="190"/>
      <c r="AF16" s="191" t="str">
        <f t="shared" ref="AF16:AG16" si="57">AF26</f>
        <v>Х</v>
      </c>
      <c r="AG16" s="190" t="str">
        <f t="shared" si="57"/>
        <v>Х</v>
      </c>
      <c r="AH16" s="190"/>
      <c r="AI16" s="191" t="str">
        <f t="shared" ref="AI16:AJ16" si="58">AI26</f>
        <v>Х</v>
      </c>
      <c r="AJ16" s="190" t="str">
        <f t="shared" si="58"/>
        <v>Х</v>
      </c>
      <c r="AK16" s="190"/>
      <c r="AL16" s="191" t="str">
        <f t="shared" ref="AL16:AM16" si="59">AL26</f>
        <v>Х</v>
      </c>
      <c r="AM16" s="190" t="str">
        <f t="shared" si="59"/>
        <v>Х</v>
      </c>
      <c r="AN16" s="190"/>
      <c r="AO16" s="191" t="str">
        <f t="shared" ref="AO16:AP16" si="60">AO26</f>
        <v>Х</v>
      </c>
      <c r="AP16" s="190" t="str">
        <f t="shared" si="60"/>
        <v>Х</v>
      </c>
      <c r="AQ16" s="190"/>
      <c r="AR16" s="354"/>
    </row>
    <row r="17" spans="1:44" ht="53.25" customHeight="1">
      <c r="A17" s="301"/>
      <c r="B17" s="302"/>
      <c r="C17" s="302"/>
      <c r="D17" s="161" t="s">
        <v>2</v>
      </c>
      <c r="E17" s="190" t="s">
        <v>267</v>
      </c>
      <c r="F17" s="190" t="s">
        <v>267</v>
      </c>
      <c r="G17" s="190"/>
      <c r="H17" s="191" t="str">
        <f t="shared" ref="H17:I17" si="61">H27</f>
        <v>Х</v>
      </c>
      <c r="I17" s="190" t="str">
        <f t="shared" si="61"/>
        <v>Х</v>
      </c>
      <c r="J17" s="190"/>
      <c r="K17" s="191" t="str">
        <f t="shared" ref="K17:L17" si="62">K27</f>
        <v>Х</v>
      </c>
      <c r="L17" s="190" t="str">
        <f t="shared" si="62"/>
        <v>Х</v>
      </c>
      <c r="M17" s="190"/>
      <c r="N17" s="191" t="str">
        <f t="shared" ref="N17:O17" si="63">N27</f>
        <v>Х</v>
      </c>
      <c r="O17" s="190" t="str">
        <f t="shared" si="63"/>
        <v>Х</v>
      </c>
      <c r="P17" s="190"/>
      <c r="Q17" s="191" t="str">
        <f t="shared" ref="Q17:R17" si="64">Q27</f>
        <v>Х</v>
      </c>
      <c r="R17" s="190" t="str">
        <f t="shared" si="64"/>
        <v>Х</v>
      </c>
      <c r="S17" s="190"/>
      <c r="T17" s="191" t="str">
        <f t="shared" ref="T17:U17" si="65">T27</f>
        <v>Х</v>
      </c>
      <c r="U17" s="190" t="str">
        <f t="shared" si="65"/>
        <v>Х</v>
      </c>
      <c r="V17" s="190"/>
      <c r="W17" s="191" t="str">
        <f t="shared" ref="W17:X17" si="66">W27</f>
        <v>Х</v>
      </c>
      <c r="X17" s="190" t="str">
        <f t="shared" si="66"/>
        <v>Х</v>
      </c>
      <c r="Y17" s="190"/>
      <c r="Z17" s="191" t="str">
        <f t="shared" ref="Z17:AA17" si="67">Z27</f>
        <v>Х</v>
      </c>
      <c r="AA17" s="190" t="str">
        <f t="shared" si="67"/>
        <v>Х</v>
      </c>
      <c r="AB17" s="190"/>
      <c r="AC17" s="191" t="str">
        <f t="shared" ref="AC17:AD17" si="68">AC27</f>
        <v>Х</v>
      </c>
      <c r="AD17" s="190" t="str">
        <f t="shared" si="68"/>
        <v>Х</v>
      </c>
      <c r="AE17" s="190"/>
      <c r="AF17" s="191" t="str">
        <f t="shared" ref="AF17:AG17" si="69">AF27</f>
        <v>Х</v>
      </c>
      <c r="AG17" s="190" t="str">
        <f t="shared" si="69"/>
        <v>Х</v>
      </c>
      <c r="AH17" s="190"/>
      <c r="AI17" s="191" t="str">
        <f t="shared" ref="AI17:AJ17" si="70">AI27</f>
        <v>Х</v>
      </c>
      <c r="AJ17" s="190" t="str">
        <f t="shared" si="70"/>
        <v>Х</v>
      </c>
      <c r="AK17" s="190"/>
      <c r="AL17" s="191" t="str">
        <f t="shared" ref="AL17:AM17" si="71">AL27</f>
        <v>Х</v>
      </c>
      <c r="AM17" s="190" t="str">
        <f t="shared" si="71"/>
        <v>Х</v>
      </c>
      <c r="AN17" s="190"/>
      <c r="AO17" s="191" t="str">
        <f t="shared" ref="AO17:AP17" si="72">AO27</f>
        <v>Х</v>
      </c>
      <c r="AP17" s="190" t="str">
        <f t="shared" si="72"/>
        <v>Х</v>
      </c>
      <c r="AQ17" s="190"/>
      <c r="AR17" s="354"/>
    </row>
    <row r="18" spans="1:44" ht="30" customHeight="1">
      <c r="A18" s="301"/>
      <c r="B18" s="302"/>
      <c r="C18" s="302"/>
      <c r="D18" s="161" t="s">
        <v>43</v>
      </c>
      <c r="E18" s="190" t="s">
        <v>267</v>
      </c>
      <c r="F18" s="190" t="s">
        <v>267</v>
      </c>
      <c r="G18" s="190"/>
      <c r="H18" s="191" t="str">
        <f t="shared" ref="H18:I18" si="73">H28</f>
        <v>Х</v>
      </c>
      <c r="I18" s="190" t="str">
        <f t="shared" si="73"/>
        <v>Х</v>
      </c>
      <c r="J18" s="190"/>
      <c r="K18" s="191" t="str">
        <f t="shared" ref="K18:L18" si="74">K28</f>
        <v>Х</v>
      </c>
      <c r="L18" s="190" t="str">
        <f t="shared" si="74"/>
        <v>Х</v>
      </c>
      <c r="M18" s="190"/>
      <c r="N18" s="191" t="str">
        <f t="shared" ref="N18:O18" si="75">N28</f>
        <v>Х</v>
      </c>
      <c r="O18" s="190" t="str">
        <f t="shared" si="75"/>
        <v>Х</v>
      </c>
      <c r="P18" s="190"/>
      <c r="Q18" s="191" t="str">
        <f t="shared" ref="Q18:R18" si="76">Q28</f>
        <v>Х</v>
      </c>
      <c r="R18" s="190" t="str">
        <f t="shared" si="76"/>
        <v>Х</v>
      </c>
      <c r="S18" s="190"/>
      <c r="T18" s="191" t="str">
        <f t="shared" ref="T18:U18" si="77">T28</f>
        <v>Х</v>
      </c>
      <c r="U18" s="190" t="str">
        <f t="shared" si="77"/>
        <v>Х</v>
      </c>
      <c r="V18" s="190"/>
      <c r="W18" s="191" t="str">
        <f t="shared" ref="W18:X18" si="78">W28</f>
        <v>Х</v>
      </c>
      <c r="X18" s="190" t="str">
        <f t="shared" si="78"/>
        <v>Х</v>
      </c>
      <c r="Y18" s="190"/>
      <c r="Z18" s="191" t="str">
        <f t="shared" ref="Z18:AA18" si="79">Z28</f>
        <v>Х</v>
      </c>
      <c r="AA18" s="190" t="str">
        <f t="shared" si="79"/>
        <v>Х</v>
      </c>
      <c r="AB18" s="190"/>
      <c r="AC18" s="191" t="str">
        <f t="shared" ref="AC18:AD18" si="80">AC28</f>
        <v>Х</v>
      </c>
      <c r="AD18" s="190" t="str">
        <f t="shared" si="80"/>
        <v>Х</v>
      </c>
      <c r="AE18" s="190"/>
      <c r="AF18" s="191" t="str">
        <f t="shared" ref="AF18:AG18" si="81">AF28</f>
        <v>Х</v>
      </c>
      <c r="AG18" s="190" t="str">
        <f t="shared" si="81"/>
        <v>Х</v>
      </c>
      <c r="AH18" s="190"/>
      <c r="AI18" s="191" t="str">
        <f t="shared" ref="AI18:AJ18" si="82">AI28</f>
        <v>Х</v>
      </c>
      <c r="AJ18" s="190" t="str">
        <f t="shared" si="82"/>
        <v>Х</v>
      </c>
      <c r="AK18" s="190"/>
      <c r="AL18" s="191" t="str">
        <f t="shared" ref="AL18:AM18" si="83">AL28</f>
        <v>Х</v>
      </c>
      <c r="AM18" s="190" t="str">
        <f t="shared" si="83"/>
        <v>Х</v>
      </c>
      <c r="AN18" s="190"/>
      <c r="AO18" s="191" t="str">
        <f t="shared" ref="AO18:AP18" si="84">AO28</f>
        <v>Х</v>
      </c>
      <c r="AP18" s="190" t="str">
        <f t="shared" si="84"/>
        <v>Х</v>
      </c>
      <c r="AQ18" s="190"/>
      <c r="AR18" s="354"/>
    </row>
    <row r="19" spans="1:44" ht="30" customHeight="1" thickBot="1">
      <c r="A19" s="303"/>
      <c r="B19" s="304"/>
      <c r="C19" s="304"/>
      <c r="D19" s="188" t="s">
        <v>263</v>
      </c>
      <c r="E19" s="192" t="s">
        <v>267</v>
      </c>
      <c r="F19" s="192" t="s">
        <v>267</v>
      </c>
      <c r="G19" s="192"/>
      <c r="H19" s="193" t="str">
        <f t="shared" ref="H19:I19" si="85">H29</f>
        <v>Х</v>
      </c>
      <c r="I19" s="192" t="str">
        <f t="shared" si="85"/>
        <v>Х</v>
      </c>
      <c r="J19" s="192"/>
      <c r="K19" s="193" t="str">
        <f t="shared" ref="K19:L19" si="86">K29</f>
        <v>Х</v>
      </c>
      <c r="L19" s="192" t="str">
        <f t="shared" si="86"/>
        <v>Х</v>
      </c>
      <c r="M19" s="192"/>
      <c r="N19" s="193" t="str">
        <f t="shared" ref="N19:O19" si="87">N29</f>
        <v>Х</v>
      </c>
      <c r="O19" s="192" t="str">
        <f t="shared" si="87"/>
        <v>Х</v>
      </c>
      <c r="P19" s="192"/>
      <c r="Q19" s="193" t="str">
        <f t="shared" ref="Q19:R19" si="88">Q29</f>
        <v>Х</v>
      </c>
      <c r="R19" s="192" t="str">
        <f t="shared" si="88"/>
        <v>Х</v>
      </c>
      <c r="S19" s="192"/>
      <c r="T19" s="193" t="str">
        <f t="shared" ref="T19:U19" si="89">T29</f>
        <v>Х</v>
      </c>
      <c r="U19" s="192" t="str">
        <f t="shared" si="89"/>
        <v>Х</v>
      </c>
      <c r="V19" s="192"/>
      <c r="W19" s="193" t="str">
        <f t="shared" ref="W19:X19" si="90">W29</f>
        <v>Х</v>
      </c>
      <c r="X19" s="192" t="str">
        <f t="shared" si="90"/>
        <v>Х</v>
      </c>
      <c r="Y19" s="192"/>
      <c r="Z19" s="193" t="str">
        <f t="shared" ref="Z19:AA19" si="91">Z29</f>
        <v>Х</v>
      </c>
      <c r="AA19" s="192" t="str">
        <f t="shared" si="91"/>
        <v>Х</v>
      </c>
      <c r="AB19" s="192"/>
      <c r="AC19" s="193" t="str">
        <f t="shared" ref="AC19:AD19" si="92">AC29</f>
        <v>Х</v>
      </c>
      <c r="AD19" s="192" t="str">
        <f t="shared" si="92"/>
        <v>Х</v>
      </c>
      <c r="AE19" s="192"/>
      <c r="AF19" s="193" t="str">
        <f t="shared" ref="AF19:AG19" si="93">AF29</f>
        <v>Х</v>
      </c>
      <c r="AG19" s="192" t="str">
        <f t="shared" si="93"/>
        <v>Х</v>
      </c>
      <c r="AH19" s="192"/>
      <c r="AI19" s="193" t="str">
        <f t="shared" ref="AI19:AJ19" si="94">AI29</f>
        <v>Х</v>
      </c>
      <c r="AJ19" s="192" t="str">
        <f t="shared" si="94"/>
        <v>Х</v>
      </c>
      <c r="AK19" s="192"/>
      <c r="AL19" s="193" t="str">
        <f t="shared" ref="AL19:AM19" si="95">AL29</f>
        <v>Х</v>
      </c>
      <c r="AM19" s="192" t="str">
        <f t="shared" si="95"/>
        <v>Х</v>
      </c>
      <c r="AN19" s="192"/>
      <c r="AO19" s="193" t="str">
        <f t="shared" ref="AO19:AP19" si="96">AO29</f>
        <v>Х</v>
      </c>
      <c r="AP19" s="192" t="str">
        <f t="shared" si="96"/>
        <v>Х</v>
      </c>
      <c r="AQ19" s="192"/>
      <c r="AR19" s="355"/>
    </row>
    <row r="20" spans="1:44" ht="30" customHeight="1">
      <c r="A20" s="299" t="s">
        <v>310</v>
      </c>
      <c r="B20" s="300"/>
      <c r="C20" s="300"/>
      <c r="D20" s="230" t="s">
        <v>41</v>
      </c>
      <c r="E20" s="229">
        <f>SUM(E21:E24)</f>
        <v>6873</v>
      </c>
      <c r="F20" s="229">
        <f t="shared" ref="F20:AP20" si="97">SUM(F21:F24)</f>
        <v>1423.8000000000002</v>
      </c>
      <c r="G20" s="229">
        <f t="shared" si="2"/>
        <v>20.715844609340902</v>
      </c>
      <c r="H20" s="229">
        <f t="shared" si="97"/>
        <v>43.7</v>
      </c>
      <c r="I20" s="229">
        <f t="shared" si="97"/>
        <v>43.7</v>
      </c>
      <c r="J20" s="229">
        <f t="shared" ref="J20:J33" si="98">SUM(I20/H20*100)</f>
        <v>100</v>
      </c>
      <c r="K20" s="229">
        <f t="shared" si="97"/>
        <v>593</v>
      </c>
      <c r="L20" s="229">
        <f t="shared" si="97"/>
        <v>593</v>
      </c>
      <c r="M20" s="229">
        <f t="shared" ref="M20:M33" si="99">SUM(L20/K20*100)</f>
        <v>100</v>
      </c>
      <c r="N20" s="229">
        <f t="shared" si="97"/>
        <v>787.2</v>
      </c>
      <c r="O20" s="229">
        <f t="shared" si="97"/>
        <v>787.1</v>
      </c>
      <c r="P20" s="229">
        <f t="shared" ref="P20:P33" si="100">SUM(O20/N20*100)</f>
        <v>99.987296747967477</v>
      </c>
      <c r="Q20" s="229">
        <f t="shared" si="97"/>
        <v>2738.9</v>
      </c>
      <c r="R20" s="229">
        <f t="shared" si="97"/>
        <v>0</v>
      </c>
      <c r="S20" s="229">
        <f t="shared" ref="S20:S30" si="101">SUM(R20/Q20*100)</f>
        <v>0</v>
      </c>
      <c r="T20" s="229">
        <f t="shared" si="97"/>
        <v>380.5</v>
      </c>
      <c r="U20" s="229">
        <f t="shared" si="97"/>
        <v>0</v>
      </c>
      <c r="V20" s="229">
        <f t="shared" ref="V20:V30" si="102">SUM(U20/T20*100)</f>
        <v>0</v>
      </c>
      <c r="W20" s="229">
        <f t="shared" si="97"/>
        <v>318.89999999999998</v>
      </c>
      <c r="X20" s="229">
        <f t="shared" si="97"/>
        <v>0</v>
      </c>
      <c r="Y20" s="229">
        <f t="shared" ref="Y20:Y30" si="103">SUM(X20/W20*100)</f>
        <v>0</v>
      </c>
      <c r="Z20" s="229">
        <f t="shared" si="97"/>
        <v>145.10000000000002</v>
      </c>
      <c r="AA20" s="229">
        <f t="shared" si="97"/>
        <v>0</v>
      </c>
      <c r="AB20" s="229">
        <f t="shared" ref="AB20:AB30" si="104">SUM(AA20/Z20*100)</f>
        <v>0</v>
      </c>
      <c r="AC20" s="229">
        <f t="shared" si="97"/>
        <v>98.9</v>
      </c>
      <c r="AD20" s="229">
        <f t="shared" si="97"/>
        <v>0</v>
      </c>
      <c r="AE20" s="229">
        <f t="shared" ref="AE20:AE30" si="105">SUM(AD20/AC20*100)</f>
        <v>0</v>
      </c>
      <c r="AF20" s="229">
        <f t="shared" si="97"/>
        <v>1039.3</v>
      </c>
      <c r="AG20" s="229">
        <f t="shared" si="97"/>
        <v>0</v>
      </c>
      <c r="AH20" s="229">
        <f t="shared" ref="AH20:AH30" si="106">SUM(AG20/AF20*100)</f>
        <v>0</v>
      </c>
      <c r="AI20" s="229">
        <f t="shared" si="97"/>
        <v>98.9</v>
      </c>
      <c r="AJ20" s="229">
        <f t="shared" si="97"/>
        <v>0</v>
      </c>
      <c r="AK20" s="229">
        <f t="shared" ref="AK20:AK30" si="107">SUM(AJ20/AI20*100)</f>
        <v>0</v>
      </c>
      <c r="AL20" s="229">
        <f t="shared" si="97"/>
        <v>587.4</v>
      </c>
      <c r="AM20" s="229">
        <f t="shared" si="97"/>
        <v>0</v>
      </c>
      <c r="AN20" s="229">
        <f t="shared" ref="AN20:AN30" si="108">SUM(AM20/AL20*100)</f>
        <v>0</v>
      </c>
      <c r="AO20" s="229">
        <f t="shared" si="97"/>
        <v>41.2</v>
      </c>
      <c r="AP20" s="229">
        <f t="shared" si="97"/>
        <v>0</v>
      </c>
      <c r="AQ20" s="229">
        <f t="shared" ref="AQ20:AQ30" si="109">SUM(AP20/AO20*100)</f>
        <v>0</v>
      </c>
      <c r="AR20" s="353"/>
    </row>
    <row r="21" spans="1:44" ht="30" customHeight="1">
      <c r="A21" s="301"/>
      <c r="B21" s="302"/>
      <c r="C21" s="302"/>
      <c r="D21" s="161" t="s">
        <v>37</v>
      </c>
      <c r="E21" s="194"/>
      <c r="F21" s="194"/>
      <c r="G21" s="190"/>
      <c r="H21" s="191"/>
      <c r="I21" s="190"/>
      <c r="J21" s="190"/>
      <c r="K21" s="191"/>
      <c r="L21" s="190"/>
      <c r="M21" s="190"/>
      <c r="N21" s="191"/>
      <c r="O21" s="190"/>
      <c r="P21" s="190"/>
      <c r="Q21" s="191"/>
      <c r="R21" s="190"/>
      <c r="S21" s="190"/>
      <c r="T21" s="191"/>
      <c r="U21" s="190"/>
      <c r="V21" s="190"/>
      <c r="W21" s="191"/>
      <c r="X21" s="190"/>
      <c r="Y21" s="190"/>
      <c r="Z21" s="191"/>
      <c r="AA21" s="190"/>
      <c r="AB21" s="190"/>
      <c r="AC21" s="191"/>
      <c r="AD21" s="190"/>
      <c r="AE21" s="190"/>
      <c r="AF21" s="191"/>
      <c r="AG21" s="190"/>
      <c r="AH21" s="190"/>
      <c r="AI21" s="191"/>
      <c r="AJ21" s="190"/>
      <c r="AK21" s="190"/>
      <c r="AL21" s="191"/>
      <c r="AM21" s="190"/>
      <c r="AN21" s="190"/>
      <c r="AO21" s="191"/>
      <c r="AP21" s="190"/>
      <c r="AQ21" s="190"/>
      <c r="AR21" s="354"/>
    </row>
    <row r="22" spans="1:44" ht="30" customHeight="1">
      <c r="A22" s="301"/>
      <c r="B22" s="302"/>
      <c r="C22" s="302"/>
      <c r="D22" s="161" t="s">
        <v>2</v>
      </c>
      <c r="E22" s="190">
        <f>H22+K22+N22+Q22+T22+W22+Z22+AC22+AF22+AI22+AL22+AO22</f>
        <v>1058.5</v>
      </c>
      <c r="F22" s="190">
        <f t="shared" ref="F22" si="110">SUM(F32)</f>
        <v>606.20000000000005</v>
      </c>
      <c r="G22" s="190">
        <f t="shared" si="2"/>
        <v>57.2697213037317</v>
      </c>
      <c r="H22" s="191">
        <f>SUM(H32)</f>
        <v>0</v>
      </c>
      <c r="I22" s="190">
        <f>SUM(I32)</f>
        <v>0</v>
      </c>
      <c r="J22" s="190">
        <f>IF(I22,I22/H22*100,0)</f>
        <v>0</v>
      </c>
      <c r="K22" s="191">
        <f t="shared" ref="K22:L22" si="111">SUM(K32)</f>
        <v>300</v>
      </c>
      <c r="L22" s="190">
        <f t="shared" si="111"/>
        <v>300</v>
      </c>
      <c r="M22" s="190">
        <f t="shared" ref="M22:M23" si="112">IF(L22,L22/K22*100,0)</f>
        <v>100</v>
      </c>
      <c r="N22" s="191">
        <f t="shared" ref="N22:O22" si="113">SUM(N32)</f>
        <v>306.2</v>
      </c>
      <c r="O22" s="190">
        <f t="shared" si="113"/>
        <v>306.2</v>
      </c>
      <c r="P22" s="190">
        <f t="shared" ref="P22:P23" si="114">IF(O22,O22/N22*100,0)</f>
        <v>100</v>
      </c>
      <c r="Q22" s="191">
        <f t="shared" ref="Q22:R22" si="115">SUM(Q32)</f>
        <v>0</v>
      </c>
      <c r="R22" s="190">
        <f t="shared" si="115"/>
        <v>0</v>
      </c>
      <c r="S22" s="190">
        <f t="shared" ref="S22:S23" si="116">IF(R22,R22/Q22*100,0)</f>
        <v>0</v>
      </c>
      <c r="T22" s="191">
        <f t="shared" ref="T22:U22" si="117">SUM(T32)</f>
        <v>0</v>
      </c>
      <c r="U22" s="190">
        <f t="shared" si="117"/>
        <v>0</v>
      </c>
      <c r="V22" s="190">
        <f t="shared" ref="V22:V23" si="118">IF(U22,U22/T22*100,0)</f>
        <v>0</v>
      </c>
      <c r="W22" s="191">
        <f t="shared" ref="W22:X22" si="119">SUM(W32)</f>
        <v>0</v>
      </c>
      <c r="X22" s="190">
        <f t="shared" si="119"/>
        <v>0</v>
      </c>
      <c r="Y22" s="190">
        <f t="shared" ref="Y22:Y23" si="120">IF(X22,X22/W22*100,0)</f>
        <v>0</v>
      </c>
      <c r="Z22" s="191">
        <f t="shared" ref="Z22:AA22" si="121">SUM(Z32)</f>
        <v>0</v>
      </c>
      <c r="AA22" s="190">
        <f t="shared" si="121"/>
        <v>0</v>
      </c>
      <c r="AB22" s="190">
        <f t="shared" ref="AB22:AB23" si="122">IF(AA22,AA22/Z22*100,0)</f>
        <v>0</v>
      </c>
      <c r="AC22" s="191">
        <f t="shared" ref="AC22:AD22" si="123">SUM(AC32)</f>
        <v>0</v>
      </c>
      <c r="AD22" s="190">
        <f t="shared" si="123"/>
        <v>0</v>
      </c>
      <c r="AE22" s="190">
        <f t="shared" ref="AE22:AE23" si="124">IF(AD22,AD22/AC22*100,0)</f>
        <v>0</v>
      </c>
      <c r="AF22" s="191">
        <f t="shared" ref="AF22:AG22" si="125">SUM(AF32)</f>
        <v>452.3</v>
      </c>
      <c r="AG22" s="190">
        <f t="shared" si="125"/>
        <v>0</v>
      </c>
      <c r="AH22" s="190">
        <f t="shared" ref="AH22:AH23" si="126">IF(AG22,AG22/AF22*100,0)</f>
        <v>0</v>
      </c>
      <c r="AI22" s="191">
        <f t="shared" ref="AI22:AJ22" si="127">SUM(AI32)</f>
        <v>0</v>
      </c>
      <c r="AJ22" s="190">
        <f t="shared" si="127"/>
        <v>0</v>
      </c>
      <c r="AK22" s="190">
        <f t="shared" ref="AK22:AK23" si="128">IF(AJ22,AJ22/AI22*100,0)</f>
        <v>0</v>
      </c>
      <c r="AL22" s="191">
        <f t="shared" ref="AL22:AM22" si="129">SUM(AL32)</f>
        <v>0</v>
      </c>
      <c r="AM22" s="190">
        <f t="shared" si="129"/>
        <v>0</v>
      </c>
      <c r="AN22" s="190">
        <f t="shared" ref="AN22:AN23" si="130">IF(AM22,AM22/AL22*100,0)</f>
        <v>0</v>
      </c>
      <c r="AO22" s="191">
        <f t="shared" ref="AO22:AP22" si="131">SUM(AO32)</f>
        <v>0</v>
      </c>
      <c r="AP22" s="190">
        <f t="shared" si="131"/>
        <v>0</v>
      </c>
      <c r="AQ22" s="190">
        <f t="shared" ref="AQ22:AQ23" si="132">IF(AP22,AP22/AO22*100,0)</f>
        <v>0</v>
      </c>
      <c r="AR22" s="354"/>
    </row>
    <row r="23" spans="1:44" ht="30" customHeight="1">
      <c r="A23" s="301"/>
      <c r="B23" s="302"/>
      <c r="C23" s="302"/>
      <c r="D23" s="161" t="s">
        <v>43</v>
      </c>
      <c r="E23" s="190">
        <f>SUM(E33)</f>
        <v>5814.5</v>
      </c>
      <c r="F23" s="190">
        <f t="shared" ref="F23" si="133">SUM(F33)</f>
        <v>817.6</v>
      </c>
      <c r="G23" s="190">
        <f t="shared" si="2"/>
        <v>14.061398228566516</v>
      </c>
      <c r="H23" s="191">
        <f>SUM(H33)</f>
        <v>43.7</v>
      </c>
      <c r="I23" s="190">
        <f>SUM(I33)</f>
        <v>43.7</v>
      </c>
      <c r="J23" s="190">
        <f>IF(I23,I23/H23*100,0)</f>
        <v>100</v>
      </c>
      <c r="K23" s="191">
        <f t="shared" ref="K23:L23" si="134">SUM(K33)</f>
        <v>293</v>
      </c>
      <c r="L23" s="190">
        <f t="shared" si="134"/>
        <v>293</v>
      </c>
      <c r="M23" s="190">
        <f t="shared" si="112"/>
        <v>100</v>
      </c>
      <c r="N23" s="191">
        <f t="shared" ref="N23:O23" si="135">SUM(N33)</f>
        <v>481.00000000000006</v>
      </c>
      <c r="O23" s="190">
        <f t="shared" si="135"/>
        <v>480.90000000000003</v>
      </c>
      <c r="P23" s="190">
        <f t="shared" si="114"/>
        <v>99.979209979209969</v>
      </c>
      <c r="Q23" s="191">
        <f t="shared" ref="Q23:R23" si="136">SUM(Q33)</f>
        <v>2738.9</v>
      </c>
      <c r="R23" s="190">
        <f t="shared" si="136"/>
        <v>0</v>
      </c>
      <c r="S23" s="190">
        <f t="shared" si="116"/>
        <v>0</v>
      </c>
      <c r="T23" s="191">
        <f t="shared" ref="T23:U23" si="137">SUM(T33)</f>
        <v>380.5</v>
      </c>
      <c r="U23" s="190">
        <f t="shared" si="137"/>
        <v>0</v>
      </c>
      <c r="V23" s="190">
        <f t="shared" si="118"/>
        <v>0</v>
      </c>
      <c r="W23" s="191">
        <f t="shared" ref="W23:X23" si="138">SUM(W33)</f>
        <v>318.89999999999998</v>
      </c>
      <c r="X23" s="190">
        <f t="shared" si="138"/>
        <v>0</v>
      </c>
      <c r="Y23" s="190">
        <f t="shared" si="120"/>
        <v>0</v>
      </c>
      <c r="Z23" s="191">
        <f t="shared" ref="Z23:AA23" si="139">SUM(Z33)</f>
        <v>145.10000000000002</v>
      </c>
      <c r="AA23" s="190">
        <f t="shared" si="139"/>
        <v>0</v>
      </c>
      <c r="AB23" s="190">
        <f t="shared" si="122"/>
        <v>0</v>
      </c>
      <c r="AC23" s="191">
        <f t="shared" ref="AC23:AD23" si="140">SUM(AC33)</f>
        <v>98.9</v>
      </c>
      <c r="AD23" s="190">
        <f t="shared" si="140"/>
        <v>0</v>
      </c>
      <c r="AE23" s="190">
        <f t="shared" si="124"/>
        <v>0</v>
      </c>
      <c r="AF23" s="191">
        <f t="shared" ref="AF23:AG23" si="141">SUM(AF33)</f>
        <v>587</v>
      </c>
      <c r="AG23" s="190">
        <f t="shared" si="141"/>
        <v>0</v>
      </c>
      <c r="AH23" s="190">
        <f t="shared" si="126"/>
        <v>0</v>
      </c>
      <c r="AI23" s="191">
        <f t="shared" ref="AI23:AJ23" si="142">SUM(AI33)</f>
        <v>98.9</v>
      </c>
      <c r="AJ23" s="190">
        <f t="shared" si="142"/>
        <v>0</v>
      </c>
      <c r="AK23" s="190">
        <f t="shared" si="128"/>
        <v>0</v>
      </c>
      <c r="AL23" s="191">
        <f t="shared" ref="AL23:AM23" si="143">SUM(AL33)</f>
        <v>587.4</v>
      </c>
      <c r="AM23" s="190">
        <f t="shared" si="143"/>
        <v>0</v>
      </c>
      <c r="AN23" s="190">
        <f t="shared" si="130"/>
        <v>0</v>
      </c>
      <c r="AO23" s="191">
        <f t="shared" ref="AO23:AP23" si="144">SUM(AO33)</f>
        <v>41.2</v>
      </c>
      <c r="AP23" s="190">
        <f t="shared" si="144"/>
        <v>0</v>
      </c>
      <c r="AQ23" s="190">
        <f t="shared" si="132"/>
        <v>0</v>
      </c>
      <c r="AR23" s="354"/>
    </row>
    <row r="24" spans="1:44" ht="30" customHeight="1" thickBot="1">
      <c r="A24" s="303"/>
      <c r="B24" s="304"/>
      <c r="C24" s="304"/>
      <c r="D24" s="188" t="s">
        <v>263</v>
      </c>
      <c r="E24" s="192"/>
      <c r="F24" s="192"/>
      <c r="G24" s="192"/>
      <c r="H24" s="193"/>
      <c r="I24" s="192"/>
      <c r="J24" s="192"/>
      <c r="K24" s="193"/>
      <c r="L24" s="192"/>
      <c r="M24" s="192"/>
      <c r="N24" s="193"/>
      <c r="O24" s="192"/>
      <c r="P24" s="192"/>
      <c r="Q24" s="193"/>
      <c r="R24" s="192"/>
      <c r="S24" s="192"/>
      <c r="T24" s="193"/>
      <c r="U24" s="192"/>
      <c r="V24" s="192"/>
      <c r="W24" s="193"/>
      <c r="X24" s="192"/>
      <c r="Y24" s="192"/>
      <c r="Z24" s="193"/>
      <c r="AA24" s="192"/>
      <c r="AB24" s="192"/>
      <c r="AC24" s="193"/>
      <c r="AD24" s="192"/>
      <c r="AE24" s="192"/>
      <c r="AF24" s="193"/>
      <c r="AG24" s="192"/>
      <c r="AH24" s="192"/>
      <c r="AI24" s="193"/>
      <c r="AJ24" s="192"/>
      <c r="AK24" s="192"/>
      <c r="AL24" s="193"/>
      <c r="AM24" s="192"/>
      <c r="AN24" s="192"/>
      <c r="AO24" s="193"/>
      <c r="AP24" s="192"/>
      <c r="AQ24" s="192"/>
      <c r="AR24" s="355"/>
    </row>
    <row r="25" spans="1:44" ht="30" customHeight="1">
      <c r="A25" s="299" t="s">
        <v>269</v>
      </c>
      <c r="B25" s="300"/>
      <c r="C25" s="300"/>
      <c r="D25" s="230" t="s">
        <v>41</v>
      </c>
      <c r="E25" s="229" t="str">
        <f t="shared" ref="E25:AP25" si="145">E35</f>
        <v>Х</v>
      </c>
      <c r="F25" s="229" t="str">
        <f t="shared" si="145"/>
        <v>Х</v>
      </c>
      <c r="G25" s="229"/>
      <c r="H25" s="229" t="str">
        <f t="shared" si="145"/>
        <v>Х</v>
      </c>
      <c r="I25" s="229" t="str">
        <f t="shared" si="145"/>
        <v>Х</v>
      </c>
      <c r="J25" s="229"/>
      <c r="K25" s="229" t="str">
        <f t="shared" si="145"/>
        <v>Х</v>
      </c>
      <c r="L25" s="229" t="str">
        <f t="shared" si="145"/>
        <v>Х</v>
      </c>
      <c r="M25" s="229"/>
      <c r="N25" s="229" t="str">
        <f t="shared" si="145"/>
        <v>Х</v>
      </c>
      <c r="O25" s="229" t="str">
        <f t="shared" si="145"/>
        <v>Х</v>
      </c>
      <c r="P25" s="229"/>
      <c r="Q25" s="229" t="str">
        <f t="shared" si="145"/>
        <v>Х</v>
      </c>
      <c r="R25" s="229" t="str">
        <f t="shared" si="145"/>
        <v>Х</v>
      </c>
      <c r="S25" s="229"/>
      <c r="T25" s="229" t="str">
        <f t="shared" si="145"/>
        <v>Х</v>
      </c>
      <c r="U25" s="229" t="str">
        <f t="shared" si="145"/>
        <v>Х</v>
      </c>
      <c r="V25" s="229"/>
      <c r="W25" s="229" t="str">
        <f t="shared" si="145"/>
        <v>Х</v>
      </c>
      <c r="X25" s="229" t="str">
        <f t="shared" si="145"/>
        <v>Х</v>
      </c>
      <c r="Y25" s="229"/>
      <c r="Z25" s="229" t="str">
        <f t="shared" si="145"/>
        <v>Х</v>
      </c>
      <c r="AA25" s="229" t="str">
        <f t="shared" si="145"/>
        <v>Х</v>
      </c>
      <c r="AB25" s="229"/>
      <c r="AC25" s="229" t="str">
        <f t="shared" si="145"/>
        <v>Х</v>
      </c>
      <c r="AD25" s="229" t="str">
        <f t="shared" si="145"/>
        <v>Х</v>
      </c>
      <c r="AE25" s="229"/>
      <c r="AF25" s="229" t="str">
        <f t="shared" si="145"/>
        <v>Х</v>
      </c>
      <c r="AG25" s="229" t="str">
        <f t="shared" si="145"/>
        <v>Х</v>
      </c>
      <c r="AH25" s="229"/>
      <c r="AI25" s="229" t="str">
        <f t="shared" si="145"/>
        <v>Х</v>
      </c>
      <c r="AJ25" s="229" t="str">
        <f t="shared" si="145"/>
        <v>Х</v>
      </c>
      <c r="AK25" s="229"/>
      <c r="AL25" s="229" t="str">
        <f t="shared" si="145"/>
        <v>Х</v>
      </c>
      <c r="AM25" s="229" t="str">
        <f t="shared" si="145"/>
        <v>Х</v>
      </c>
      <c r="AN25" s="229"/>
      <c r="AO25" s="229" t="str">
        <f t="shared" si="145"/>
        <v>Х</v>
      </c>
      <c r="AP25" s="229" t="str">
        <f t="shared" si="145"/>
        <v>Х</v>
      </c>
      <c r="AQ25" s="229"/>
      <c r="AR25" s="353"/>
    </row>
    <row r="26" spans="1:44" ht="30" customHeight="1">
      <c r="A26" s="301"/>
      <c r="B26" s="302"/>
      <c r="C26" s="302"/>
      <c r="D26" s="161" t="s">
        <v>37</v>
      </c>
      <c r="E26" s="190" t="str">
        <f t="shared" ref="E26:AP26" si="146">E36</f>
        <v>Х</v>
      </c>
      <c r="F26" s="190" t="str">
        <f t="shared" si="146"/>
        <v>Х</v>
      </c>
      <c r="G26" s="190"/>
      <c r="H26" s="191" t="str">
        <f t="shared" si="146"/>
        <v>Х</v>
      </c>
      <c r="I26" s="190" t="str">
        <f t="shared" si="146"/>
        <v>Х</v>
      </c>
      <c r="J26" s="190"/>
      <c r="K26" s="191" t="str">
        <f t="shared" si="146"/>
        <v>Х</v>
      </c>
      <c r="L26" s="190" t="str">
        <f t="shared" si="146"/>
        <v>Х</v>
      </c>
      <c r="M26" s="190"/>
      <c r="N26" s="191" t="str">
        <f t="shared" si="146"/>
        <v>Х</v>
      </c>
      <c r="O26" s="190" t="str">
        <f t="shared" si="146"/>
        <v>Х</v>
      </c>
      <c r="P26" s="190"/>
      <c r="Q26" s="191" t="str">
        <f t="shared" si="146"/>
        <v>Х</v>
      </c>
      <c r="R26" s="190" t="str">
        <f t="shared" si="146"/>
        <v>Х</v>
      </c>
      <c r="S26" s="190"/>
      <c r="T26" s="191" t="str">
        <f t="shared" si="146"/>
        <v>Х</v>
      </c>
      <c r="U26" s="190" t="str">
        <f t="shared" si="146"/>
        <v>Х</v>
      </c>
      <c r="V26" s="190"/>
      <c r="W26" s="191" t="str">
        <f t="shared" si="146"/>
        <v>Х</v>
      </c>
      <c r="X26" s="190" t="str">
        <f t="shared" si="146"/>
        <v>Х</v>
      </c>
      <c r="Y26" s="190"/>
      <c r="Z26" s="191" t="str">
        <f t="shared" si="146"/>
        <v>Х</v>
      </c>
      <c r="AA26" s="190" t="str">
        <f t="shared" si="146"/>
        <v>Х</v>
      </c>
      <c r="AB26" s="190"/>
      <c r="AC26" s="191" t="str">
        <f t="shared" si="146"/>
        <v>Х</v>
      </c>
      <c r="AD26" s="190" t="str">
        <f t="shared" si="146"/>
        <v>Х</v>
      </c>
      <c r="AE26" s="190"/>
      <c r="AF26" s="191" t="str">
        <f t="shared" si="146"/>
        <v>Х</v>
      </c>
      <c r="AG26" s="190" t="str">
        <f t="shared" si="146"/>
        <v>Х</v>
      </c>
      <c r="AH26" s="190"/>
      <c r="AI26" s="191" t="str">
        <f t="shared" si="146"/>
        <v>Х</v>
      </c>
      <c r="AJ26" s="190" t="str">
        <f t="shared" si="146"/>
        <v>Х</v>
      </c>
      <c r="AK26" s="190"/>
      <c r="AL26" s="191" t="str">
        <f t="shared" si="146"/>
        <v>Х</v>
      </c>
      <c r="AM26" s="190" t="str">
        <f t="shared" si="146"/>
        <v>Х</v>
      </c>
      <c r="AN26" s="190"/>
      <c r="AO26" s="191" t="str">
        <f t="shared" si="146"/>
        <v>Х</v>
      </c>
      <c r="AP26" s="190" t="str">
        <f t="shared" si="146"/>
        <v>Х</v>
      </c>
      <c r="AQ26" s="190"/>
      <c r="AR26" s="354"/>
    </row>
    <row r="27" spans="1:44" ht="30" customHeight="1">
      <c r="A27" s="301"/>
      <c r="B27" s="302"/>
      <c r="C27" s="302"/>
      <c r="D27" s="161" t="s">
        <v>2</v>
      </c>
      <c r="E27" s="190" t="str">
        <f t="shared" ref="E27:AP27" si="147">E37</f>
        <v>Х</v>
      </c>
      <c r="F27" s="190" t="str">
        <f t="shared" si="147"/>
        <v>Х</v>
      </c>
      <c r="G27" s="190"/>
      <c r="H27" s="191" t="str">
        <f t="shared" si="147"/>
        <v>Х</v>
      </c>
      <c r="I27" s="190" t="str">
        <f t="shared" si="147"/>
        <v>Х</v>
      </c>
      <c r="J27" s="190"/>
      <c r="K27" s="191" t="str">
        <f t="shared" si="147"/>
        <v>Х</v>
      </c>
      <c r="L27" s="190" t="str">
        <f t="shared" si="147"/>
        <v>Х</v>
      </c>
      <c r="M27" s="190"/>
      <c r="N27" s="191" t="str">
        <f t="shared" si="147"/>
        <v>Х</v>
      </c>
      <c r="O27" s="190" t="str">
        <f t="shared" si="147"/>
        <v>Х</v>
      </c>
      <c r="P27" s="190"/>
      <c r="Q27" s="191" t="str">
        <f t="shared" si="147"/>
        <v>Х</v>
      </c>
      <c r="R27" s="190" t="str">
        <f t="shared" si="147"/>
        <v>Х</v>
      </c>
      <c r="S27" s="190"/>
      <c r="T27" s="191" t="str">
        <f t="shared" si="147"/>
        <v>Х</v>
      </c>
      <c r="U27" s="190" t="str">
        <f t="shared" si="147"/>
        <v>Х</v>
      </c>
      <c r="V27" s="190"/>
      <c r="W27" s="191" t="str">
        <f t="shared" si="147"/>
        <v>Х</v>
      </c>
      <c r="X27" s="190" t="str">
        <f t="shared" si="147"/>
        <v>Х</v>
      </c>
      <c r="Y27" s="190"/>
      <c r="Z27" s="191" t="str">
        <f t="shared" si="147"/>
        <v>Х</v>
      </c>
      <c r="AA27" s="190" t="str">
        <f t="shared" si="147"/>
        <v>Х</v>
      </c>
      <c r="AB27" s="190"/>
      <c r="AC27" s="191" t="str">
        <f t="shared" si="147"/>
        <v>Х</v>
      </c>
      <c r="AD27" s="190" t="str">
        <f t="shared" si="147"/>
        <v>Х</v>
      </c>
      <c r="AE27" s="190"/>
      <c r="AF27" s="191" t="str">
        <f t="shared" si="147"/>
        <v>Х</v>
      </c>
      <c r="AG27" s="190" t="str">
        <f t="shared" si="147"/>
        <v>Х</v>
      </c>
      <c r="AH27" s="190"/>
      <c r="AI27" s="191" t="str">
        <f t="shared" si="147"/>
        <v>Х</v>
      </c>
      <c r="AJ27" s="190" t="str">
        <f t="shared" si="147"/>
        <v>Х</v>
      </c>
      <c r="AK27" s="190"/>
      <c r="AL27" s="191" t="str">
        <f t="shared" si="147"/>
        <v>Х</v>
      </c>
      <c r="AM27" s="190" t="str">
        <f t="shared" si="147"/>
        <v>Х</v>
      </c>
      <c r="AN27" s="190"/>
      <c r="AO27" s="191" t="str">
        <f t="shared" si="147"/>
        <v>Х</v>
      </c>
      <c r="AP27" s="190" t="str">
        <f t="shared" si="147"/>
        <v>Х</v>
      </c>
      <c r="AQ27" s="190"/>
      <c r="AR27" s="354"/>
    </row>
    <row r="28" spans="1:44" ht="30" customHeight="1">
      <c r="A28" s="301"/>
      <c r="B28" s="302"/>
      <c r="C28" s="302"/>
      <c r="D28" s="161" t="s">
        <v>43</v>
      </c>
      <c r="E28" s="190" t="str">
        <f t="shared" ref="E28:AP28" si="148">E38</f>
        <v>Х</v>
      </c>
      <c r="F28" s="190" t="str">
        <f t="shared" si="148"/>
        <v>Х</v>
      </c>
      <c r="G28" s="190"/>
      <c r="H28" s="191" t="str">
        <f t="shared" si="148"/>
        <v>Х</v>
      </c>
      <c r="I28" s="190" t="str">
        <f t="shared" si="148"/>
        <v>Х</v>
      </c>
      <c r="J28" s="190"/>
      <c r="K28" s="191" t="str">
        <f t="shared" si="148"/>
        <v>Х</v>
      </c>
      <c r="L28" s="190" t="str">
        <f t="shared" si="148"/>
        <v>Х</v>
      </c>
      <c r="M28" s="190"/>
      <c r="N28" s="191" t="str">
        <f t="shared" si="148"/>
        <v>Х</v>
      </c>
      <c r="O28" s="190" t="str">
        <f t="shared" si="148"/>
        <v>Х</v>
      </c>
      <c r="P28" s="190"/>
      <c r="Q28" s="191" t="str">
        <f t="shared" si="148"/>
        <v>Х</v>
      </c>
      <c r="R28" s="190" t="str">
        <f t="shared" si="148"/>
        <v>Х</v>
      </c>
      <c r="S28" s="190"/>
      <c r="T28" s="191" t="str">
        <f t="shared" si="148"/>
        <v>Х</v>
      </c>
      <c r="U28" s="190" t="str">
        <f t="shared" si="148"/>
        <v>Х</v>
      </c>
      <c r="V28" s="190"/>
      <c r="W28" s="191" t="str">
        <f t="shared" si="148"/>
        <v>Х</v>
      </c>
      <c r="X28" s="190" t="str">
        <f t="shared" si="148"/>
        <v>Х</v>
      </c>
      <c r="Y28" s="190"/>
      <c r="Z28" s="191" t="str">
        <f t="shared" si="148"/>
        <v>Х</v>
      </c>
      <c r="AA28" s="190" t="str">
        <f t="shared" si="148"/>
        <v>Х</v>
      </c>
      <c r="AB28" s="190"/>
      <c r="AC28" s="191" t="str">
        <f t="shared" si="148"/>
        <v>Х</v>
      </c>
      <c r="AD28" s="190" t="str">
        <f t="shared" si="148"/>
        <v>Х</v>
      </c>
      <c r="AE28" s="190"/>
      <c r="AF28" s="191" t="str">
        <f t="shared" si="148"/>
        <v>Х</v>
      </c>
      <c r="AG28" s="190" t="str">
        <f t="shared" si="148"/>
        <v>Х</v>
      </c>
      <c r="AH28" s="190"/>
      <c r="AI28" s="191" t="str">
        <f t="shared" si="148"/>
        <v>Х</v>
      </c>
      <c r="AJ28" s="190" t="str">
        <f t="shared" si="148"/>
        <v>Х</v>
      </c>
      <c r="AK28" s="190"/>
      <c r="AL28" s="191" t="str">
        <f t="shared" si="148"/>
        <v>Х</v>
      </c>
      <c r="AM28" s="190" t="str">
        <f t="shared" si="148"/>
        <v>Х</v>
      </c>
      <c r="AN28" s="190"/>
      <c r="AO28" s="191" t="str">
        <f t="shared" si="148"/>
        <v>Х</v>
      </c>
      <c r="AP28" s="190" t="str">
        <f t="shared" si="148"/>
        <v>Х</v>
      </c>
      <c r="AQ28" s="190"/>
      <c r="AR28" s="354"/>
    </row>
    <row r="29" spans="1:44" ht="30" customHeight="1" thickBot="1">
      <c r="A29" s="303"/>
      <c r="B29" s="304"/>
      <c r="C29" s="304"/>
      <c r="D29" s="188" t="s">
        <v>263</v>
      </c>
      <c r="E29" s="192" t="str">
        <f t="shared" ref="E29:AP29" si="149">E39</f>
        <v>Х</v>
      </c>
      <c r="F29" s="192" t="str">
        <f t="shared" si="149"/>
        <v>Х</v>
      </c>
      <c r="G29" s="192"/>
      <c r="H29" s="193" t="str">
        <f t="shared" si="149"/>
        <v>Х</v>
      </c>
      <c r="I29" s="192" t="str">
        <f t="shared" si="149"/>
        <v>Х</v>
      </c>
      <c r="J29" s="192"/>
      <c r="K29" s="193" t="str">
        <f t="shared" si="149"/>
        <v>Х</v>
      </c>
      <c r="L29" s="192" t="str">
        <f t="shared" si="149"/>
        <v>Х</v>
      </c>
      <c r="M29" s="192"/>
      <c r="N29" s="193" t="str">
        <f t="shared" si="149"/>
        <v>Х</v>
      </c>
      <c r="O29" s="192" t="str">
        <f t="shared" si="149"/>
        <v>Х</v>
      </c>
      <c r="P29" s="192"/>
      <c r="Q29" s="193" t="str">
        <f t="shared" si="149"/>
        <v>Х</v>
      </c>
      <c r="R29" s="192" t="str">
        <f t="shared" si="149"/>
        <v>Х</v>
      </c>
      <c r="S29" s="192"/>
      <c r="T29" s="193" t="str">
        <f t="shared" si="149"/>
        <v>Х</v>
      </c>
      <c r="U29" s="192" t="str">
        <f t="shared" si="149"/>
        <v>Х</v>
      </c>
      <c r="V29" s="192"/>
      <c r="W29" s="193" t="str">
        <f t="shared" si="149"/>
        <v>Х</v>
      </c>
      <c r="X29" s="192" t="str">
        <f t="shared" si="149"/>
        <v>Х</v>
      </c>
      <c r="Y29" s="192"/>
      <c r="Z29" s="193" t="str">
        <f t="shared" si="149"/>
        <v>Х</v>
      </c>
      <c r="AA29" s="192" t="str">
        <f t="shared" si="149"/>
        <v>Х</v>
      </c>
      <c r="AB29" s="192"/>
      <c r="AC29" s="193" t="str">
        <f t="shared" si="149"/>
        <v>Х</v>
      </c>
      <c r="AD29" s="192" t="str">
        <f t="shared" si="149"/>
        <v>Х</v>
      </c>
      <c r="AE29" s="192"/>
      <c r="AF29" s="193" t="str">
        <f t="shared" si="149"/>
        <v>Х</v>
      </c>
      <c r="AG29" s="192" t="str">
        <f t="shared" si="149"/>
        <v>Х</v>
      </c>
      <c r="AH29" s="192"/>
      <c r="AI29" s="193" t="str">
        <f t="shared" si="149"/>
        <v>Х</v>
      </c>
      <c r="AJ29" s="192" t="str">
        <f t="shared" si="149"/>
        <v>Х</v>
      </c>
      <c r="AK29" s="192"/>
      <c r="AL29" s="193" t="str">
        <f t="shared" si="149"/>
        <v>Х</v>
      </c>
      <c r="AM29" s="192" t="str">
        <f t="shared" si="149"/>
        <v>Х</v>
      </c>
      <c r="AN29" s="192"/>
      <c r="AO29" s="193" t="str">
        <f t="shared" si="149"/>
        <v>Х</v>
      </c>
      <c r="AP29" s="192" t="str">
        <f t="shared" si="149"/>
        <v>Х</v>
      </c>
      <c r="AQ29" s="192"/>
      <c r="AR29" s="355"/>
    </row>
    <row r="30" spans="1:44" ht="30" customHeight="1">
      <c r="A30" s="299" t="s">
        <v>268</v>
      </c>
      <c r="B30" s="300"/>
      <c r="C30" s="300"/>
      <c r="D30" s="230" t="s">
        <v>41</v>
      </c>
      <c r="E30" s="229">
        <f>SUM(E31:E34)</f>
        <v>6873</v>
      </c>
      <c r="F30" s="229">
        <f t="shared" ref="F30:AP30" si="150">SUM(F31:F34)</f>
        <v>1423.8000000000002</v>
      </c>
      <c r="G30" s="229">
        <f t="shared" si="2"/>
        <v>20.715844609340902</v>
      </c>
      <c r="H30" s="229">
        <f t="shared" si="150"/>
        <v>43.7</v>
      </c>
      <c r="I30" s="229">
        <f t="shared" si="150"/>
        <v>43.7</v>
      </c>
      <c r="J30" s="229">
        <f t="shared" si="98"/>
        <v>100</v>
      </c>
      <c r="K30" s="229">
        <f t="shared" si="150"/>
        <v>593</v>
      </c>
      <c r="L30" s="229">
        <f t="shared" si="150"/>
        <v>593</v>
      </c>
      <c r="M30" s="229">
        <f t="shared" si="99"/>
        <v>100</v>
      </c>
      <c r="N30" s="229">
        <f t="shared" si="150"/>
        <v>787.2</v>
      </c>
      <c r="O30" s="229">
        <f t="shared" si="150"/>
        <v>787.1</v>
      </c>
      <c r="P30" s="229">
        <f t="shared" si="100"/>
        <v>99.987296747967477</v>
      </c>
      <c r="Q30" s="229">
        <f t="shared" si="150"/>
        <v>2738.9</v>
      </c>
      <c r="R30" s="229">
        <f t="shared" si="150"/>
        <v>0</v>
      </c>
      <c r="S30" s="229">
        <f t="shared" si="101"/>
        <v>0</v>
      </c>
      <c r="T30" s="229">
        <f t="shared" si="150"/>
        <v>380.5</v>
      </c>
      <c r="U30" s="229">
        <f t="shared" si="150"/>
        <v>0</v>
      </c>
      <c r="V30" s="229">
        <f t="shared" si="102"/>
        <v>0</v>
      </c>
      <c r="W30" s="229">
        <f t="shared" si="150"/>
        <v>318.89999999999998</v>
      </c>
      <c r="X30" s="229">
        <f t="shared" si="150"/>
        <v>0</v>
      </c>
      <c r="Y30" s="229">
        <f t="shared" si="103"/>
        <v>0</v>
      </c>
      <c r="Z30" s="229">
        <f t="shared" si="150"/>
        <v>145.10000000000002</v>
      </c>
      <c r="AA30" s="229">
        <f t="shared" si="150"/>
        <v>0</v>
      </c>
      <c r="AB30" s="229">
        <f t="shared" si="104"/>
        <v>0</v>
      </c>
      <c r="AC30" s="229">
        <f t="shared" si="150"/>
        <v>98.9</v>
      </c>
      <c r="AD30" s="229">
        <f t="shared" si="150"/>
        <v>0</v>
      </c>
      <c r="AE30" s="229">
        <f t="shared" si="105"/>
        <v>0</v>
      </c>
      <c r="AF30" s="229">
        <f t="shared" si="150"/>
        <v>1039.3</v>
      </c>
      <c r="AG30" s="229">
        <f t="shared" si="150"/>
        <v>0</v>
      </c>
      <c r="AH30" s="229">
        <f t="shared" si="106"/>
        <v>0</v>
      </c>
      <c r="AI30" s="229">
        <f t="shared" si="150"/>
        <v>98.9</v>
      </c>
      <c r="AJ30" s="229">
        <f t="shared" si="150"/>
        <v>0</v>
      </c>
      <c r="AK30" s="229">
        <f t="shared" si="107"/>
        <v>0</v>
      </c>
      <c r="AL30" s="229">
        <f t="shared" si="150"/>
        <v>587.4</v>
      </c>
      <c r="AM30" s="229">
        <f t="shared" si="150"/>
        <v>0</v>
      </c>
      <c r="AN30" s="229">
        <f t="shared" si="108"/>
        <v>0</v>
      </c>
      <c r="AO30" s="229">
        <f t="shared" si="150"/>
        <v>41.2</v>
      </c>
      <c r="AP30" s="229">
        <f t="shared" si="150"/>
        <v>0</v>
      </c>
      <c r="AQ30" s="229">
        <f t="shared" si="109"/>
        <v>0</v>
      </c>
      <c r="AR30" s="353"/>
    </row>
    <row r="31" spans="1:44" ht="30" customHeight="1">
      <c r="A31" s="301"/>
      <c r="B31" s="302"/>
      <c r="C31" s="302"/>
      <c r="D31" s="161" t="s">
        <v>37</v>
      </c>
      <c r="E31" s="194"/>
      <c r="F31" s="194"/>
      <c r="G31" s="190"/>
      <c r="H31" s="191"/>
      <c r="I31" s="190"/>
      <c r="J31" s="190"/>
      <c r="K31" s="191"/>
      <c r="L31" s="190"/>
      <c r="M31" s="190"/>
      <c r="N31" s="191"/>
      <c r="O31" s="190"/>
      <c r="P31" s="190"/>
      <c r="Q31" s="191"/>
      <c r="R31" s="190"/>
      <c r="S31" s="190"/>
      <c r="T31" s="191"/>
      <c r="U31" s="190"/>
      <c r="V31" s="190"/>
      <c r="W31" s="191"/>
      <c r="X31" s="190"/>
      <c r="Y31" s="190"/>
      <c r="Z31" s="191"/>
      <c r="AA31" s="190"/>
      <c r="AB31" s="190"/>
      <c r="AC31" s="191"/>
      <c r="AD31" s="190"/>
      <c r="AE31" s="190"/>
      <c r="AF31" s="191"/>
      <c r="AG31" s="190"/>
      <c r="AH31" s="190"/>
      <c r="AI31" s="191"/>
      <c r="AJ31" s="190"/>
      <c r="AK31" s="190"/>
      <c r="AL31" s="191"/>
      <c r="AM31" s="190"/>
      <c r="AN31" s="190"/>
      <c r="AO31" s="191"/>
      <c r="AP31" s="190"/>
      <c r="AQ31" s="190"/>
      <c r="AR31" s="354"/>
    </row>
    <row r="32" spans="1:44" ht="30" customHeight="1">
      <c r="A32" s="301"/>
      <c r="B32" s="302"/>
      <c r="C32" s="302"/>
      <c r="D32" s="161" t="s">
        <v>2</v>
      </c>
      <c r="E32" s="190">
        <f>SUM(E42+E77)</f>
        <v>1058.5</v>
      </c>
      <c r="F32" s="190">
        <f>SUM(F42+F77)</f>
        <v>606.20000000000005</v>
      </c>
      <c r="G32" s="190">
        <f t="shared" si="2"/>
        <v>57.2697213037317</v>
      </c>
      <c r="H32" s="191">
        <f>SUM(H42+H77)</f>
        <v>0</v>
      </c>
      <c r="I32" s="190">
        <f>SUM(I42+I77)</f>
        <v>0</v>
      </c>
      <c r="J32" s="190" t="e">
        <f t="shared" si="98"/>
        <v>#DIV/0!</v>
      </c>
      <c r="K32" s="191">
        <f>SUM(K42+K77)</f>
        <v>300</v>
      </c>
      <c r="L32" s="190">
        <f>SUM(L42+L77)</f>
        <v>300</v>
      </c>
      <c r="M32" s="190">
        <f t="shared" si="99"/>
        <v>100</v>
      </c>
      <c r="N32" s="191">
        <f>N42+N77</f>
        <v>306.2</v>
      </c>
      <c r="O32" s="190">
        <f>O42+O77</f>
        <v>306.2</v>
      </c>
      <c r="P32" s="190">
        <f t="shared" si="100"/>
        <v>100</v>
      </c>
      <c r="Q32" s="191">
        <f>Q42+Q77</f>
        <v>0</v>
      </c>
      <c r="R32" s="190">
        <f>R42+R77</f>
        <v>0</v>
      </c>
      <c r="S32" s="190">
        <f>IF(R32,R32/Q32*100,0)</f>
        <v>0</v>
      </c>
      <c r="T32" s="191">
        <f>T42+T77</f>
        <v>0</v>
      </c>
      <c r="U32" s="190">
        <f>U42+U77</f>
        <v>0</v>
      </c>
      <c r="V32" s="190">
        <f t="shared" ref="V32:V33" si="151">IF(U32,U32/T32*100,0)</f>
        <v>0</v>
      </c>
      <c r="W32" s="191">
        <f>W42+W77</f>
        <v>0</v>
      </c>
      <c r="X32" s="190">
        <f>X42+X77</f>
        <v>0</v>
      </c>
      <c r="Y32" s="190">
        <f t="shared" ref="Y32:Y33" si="152">IF(X32,X32/W32*100,0)</f>
        <v>0</v>
      </c>
      <c r="Z32" s="191">
        <f>Z42+Z77</f>
        <v>0</v>
      </c>
      <c r="AA32" s="190">
        <f>AA42+AA77</f>
        <v>0</v>
      </c>
      <c r="AB32" s="190">
        <f t="shared" ref="AB32:AB33" si="153">IF(AA32,AA32/Z32*100,0)</f>
        <v>0</v>
      </c>
      <c r="AC32" s="191">
        <f>AC42+AC77</f>
        <v>0</v>
      </c>
      <c r="AD32" s="190">
        <f>AD42+AD77</f>
        <v>0</v>
      </c>
      <c r="AE32" s="190">
        <f t="shared" ref="AE32:AE33" si="154">IF(AD32,AD32/AC32*100,0)</f>
        <v>0</v>
      </c>
      <c r="AF32" s="191">
        <f>AF42+AF77</f>
        <v>452.3</v>
      </c>
      <c r="AG32" s="190">
        <f>AG42+AG77</f>
        <v>0</v>
      </c>
      <c r="AH32" s="190">
        <f t="shared" ref="AH32:AH33" si="155">IF(AG32,AG32/AF32*100,0)</f>
        <v>0</v>
      </c>
      <c r="AI32" s="191">
        <f>AI42+AI77</f>
        <v>0</v>
      </c>
      <c r="AJ32" s="190">
        <f>AJ42+AJ77</f>
        <v>0</v>
      </c>
      <c r="AK32" s="190">
        <f t="shared" ref="AK32:AK33" si="156">IF(AJ32,AJ32/AI32*100,0)</f>
        <v>0</v>
      </c>
      <c r="AL32" s="191">
        <f>AL42+AL77</f>
        <v>0</v>
      </c>
      <c r="AM32" s="190">
        <f>AM42+AM77</f>
        <v>0</v>
      </c>
      <c r="AN32" s="190">
        <f t="shared" ref="AN32:AN33" si="157">IF(AM32,AM32/AL32*100,0)</f>
        <v>0</v>
      </c>
      <c r="AO32" s="191">
        <f>AO42+AO77</f>
        <v>0</v>
      </c>
      <c r="AP32" s="190">
        <f>AP42+AP77</f>
        <v>0</v>
      </c>
      <c r="AQ32" s="190">
        <f t="shared" ref="AQ32:AQ33" si="158">IF(AP32,AP32/AO32*100,0)</f>
        <v>0</v>
      </c>
      <c r="AR32" s="354"/>
    </row>
    <row r="33" spans="1:91" ht="30" customHeight="1">
      <c r="A33" s="301"/>
      <c r="B33" s="302"/>
      <c r="C33" s="302"/>
      <c r="D33" s="161" t="s">
        <v>43</v>
      </c>
      <c r="E33" s="190">
        <f>SUM(E43+E78)</f>
        <v>5814.5</v>
      </c>
      <c r="F33" s="190">
        <f>SUM(F43+F78)</f>
        <v>817.6</v>
      </c>
      <c r="G33" s="190">
        <f t="shared" si="2"/>
        <v>14.061398228566516</v>
      </c>
      <c r="H33" s="191">
        <f>SUM(H43+H78)</f>
        <v>43.7</v>
      </c>
      <c r="I33" s="190">
        <f>SUM(I43+I78)</f>
        <v>43.7</v>
      </c>
      <c r="J33" s="190">
        <f t="shared" si="98"/>
        <v>100</v>
      </c>
      <c r="K33" s="191">
        <f>SUM(K43+K78)</f>
        <v>293</v>
      </c>
      <c r="L33" s="190">
        <f>SUM(L43+L78)</f>
        <v>293</v>
      </c>
      <c r="M33" s="190">
        <f t="shared" si="99"/>
        <v>100</v>
      </c>
      <c r="N33" s="191">
        <f>N43+N78</f>
        <v>481.00000000000006</v>
      </c>
      <c r="O33" s="190">
        <f>O43+O78</f>
        <v>480.90000000000003</v>
      </c>
      <c r="P33" s="190">
        <f t="shared" si="100"/>
        <v>99.979209979209969</v>
      </c>
      <c r="Q33" s="191">
        <f>Q43+Q78</f>
        <v>2738.9</v>
      </c>
      <c r="R33" s="190">
        <f>R43+R78</f>
        <v>0</v>
      </c>
      <c r="S33" s="190">
        <f>IF(R33,R33/Q33*100,0)</f>
        <v>0</v>
      </c>
      <c r="T33" s="191">
        <f>T43+T78</f>
        <v>380.5</v>
      </c>
      <c r="U33" s="190">
        <f>U43+U78</f>
        <v>0</v>
      </c>
      <c r="V33" s="190">
        <f t="shared" si="151"/>
        <v>0</v>
      </c>
      <c r="W33" s="191">
        <f>W43+W78</f>
        <v>318.89999999999998</v>
      </c>
      <c r="X33" s="190">
        <f>X43+X78</f>
        <v>0</v>
      </c>
      <c r="Y33" s="190">
        <f t="shared" si="152"/>
        <v>0</v>
      </c>
      <c r="Z33" s="191">
        <f>Z43+Z78</f>
        <v>145.10000000000002</v>
      </c>
      <c r="AA33" s="190">
        <f>AA43+AA78</f>
        <v>0</v>
      </c>
      <c r="AB33" s="190">
        <f t="shared" si="153"/>
        <v>0</v>
      </c>
      <c r="AC33" s="191">
        <f>AC43+AC78</f>
        <v>98.9</v>
      </c>
      <c r="AD33" s="190">
        <f>AD43+AD78</f>
        <v>0</v>
      </c>
      <c r="AE33" s="190">
        <f t="shared" si="154"/>
        <v>0</v>
      </c>
      <c r="AF33" s="191">
        <f>AF43+AF78</f>
        <v>587</v>
      </c>
      <c r="AG33" s="190">
        <f>AG43+AG78</f>
        <v>0</v>
      </c>
      <c r="AH33" s="190">
        <f t="shared" si="155"/>
        <v>0</v>
      </c>
      <c r="AI33" s="191">
        <f>AI43+AI78</f>
        <v>98.9</v>
      </c>
      <c r="AJ33" s="190">
        <f>AJ43+AJ78</f>
        <v>0</v>
      </c>
      <c r="AK33" s="190">
        <f t="shared" si="156"/>
        <v>0</v>
      </c>
      <c r="AL33" s="191">
        <f>AL43+AL78</f>
        <v>587.4</v>
      </c>
      <c r="AM33" s="190">
        <f>AM43+AM78</f>
        <v>0</v>
      </c>
      <c r="AN33" s="190">
        <f t="shared" si="157"/>
        <v>0</v>
      </c>
      <c r="AO33" s="191">
        <f>AO43+AO78</f>
        <v>41.2</v>
      </c>
      <c r="AP33" s="190">
        <f>AP43+AP78</f>
        <v>0</v>
      </c>
      <c r="AQ33" s="190">
        <f t="shared" si="158"/>
        <v>0</v>
      </c>
      <c r="AR33" s="354"/>
    </row>
    <row r="34" spans="1:91" s="100" customFormat="1" ht="30" customHeight="1" thickBot="1">
      <c r="A34" s="303"/>
      <c r="B34" s="304"/>
      <c r="C34" s="304"/>
      <c r="D34" s="188" t="s">
        <v>263</v>
      </c>
      <c r="E34" s="192"/>
      <c r="F34" s="192"/>
      <c r="G34" s="192"/>
      <c r="H34" s="193"/>
      <c r="I34" s="192"/>
      <c r="J34" s="192"/>
      <c r="K34" s="193"/>
      <c r="L34" s="192"/>
      <c r="M34" s="192"/>
      <c r="N34" s="193"/>
      <c r="O34" s="192"/>
      <c r="P34" s="192"/>
      <c r="Q34" s="193"/>
      <c r="R34" s="192"/>
      <c r="S34" s="192"/>
      <c r="T34" s="193"/>
      <c r="U34" s="192"/>
      <c r="V34" s="192"/>
      <c r="W34" s="193"/>
      <c r="X34" s="192"/>
      <c r="Y34" s="192"/>
      <c r="Z34" s="193"/>
      <c r="AA34" s="192"/>
      <c r="AB34" s="192"/>
      <c r="AC34" s="193"/>
      <c r="AD34" s="192"/>
      <c r="AE34" s="192"/>
      <c r="AF34" s="193"/>
      <c r="AG34" s="192"/>
      <c r="AH34" s="192"/>
      <c r="AI34" s="193"/>
      <c r="AJ34" s="192"/>
      <c r="AK34" s="192"/>
      <c r="AL34" s="193"/>
      <c r="AM34" s="192"/>
      <c r="AN34" s="192"/>
      <c r="AO34" s="193"/>
      <c r="AP34" s="192"/>
      <c r="AQ34" s="192"/>
      <c r="AR34" s="355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</row>
    <row r="35" spans="1:91" ht="30" customHeight="1">
      <c r="A35" s="299" t="s">
        <v>266</v>
      </c>
      <c r="B35" s="300"/>
      <c r="C35" s="300"/>
      <c r="D35" s="230" t="s">
        <v>41</v>
      </c>
      <c r="E35" s="229" t="str">
        <f t="shared" ref="E35:F39" si="159">H35</f>
        <v>Х</v>
      </c>
      <c r="F35" s="229" t="str">
        <f t="shared" si="159"/>
        <v>Х</v>
      </c>
      <c r="G35" s="229"/>
      <c r="H35" s="229" t="s">
        <v>267</v>
      </c>
      <c r="I35" s="229" t="s">
        <v>267</v>
      </c>
      <c r="J35" s="229"/>
      <c r="K35" s="229" t="s">
        <v>267</v>
      </c>
      <c r="L35" s="229" t="s">
        <v>267</v>
      </c>
      <c r="M35" s="229"/>
      <c r="N35" s="229" t="s">
        <v>267</v>
      </c>
      <c r="O35" s="229" t="s">
        <v>267</v>
      </c>
      <c r="P35" s="229"/>
      <c r="Q35" s="229" t="s">
        <v>267</v>
      </c>
      <c r="R35" s="229" t="s">
        <v>267</v>
      </c>
      <c r="S35" s="229"/>
      <c r="T35" s="229" t="s">
        <v>267</v>
      </c>
      <c r="U35" s="229" t="s">
        <v>267</v>
      </c>
      <c r="V35" s="229"/>
      <c r="W35" s="229" t="s">
        <v>267</v>
      </c>
      <c r="X35" s="229" t="s">
        <v>267</v>
      </c>
      <c r="Y35" s="229"/>
      <c r="Z35" s="229" t="s">
        <v>267</v>
      </c>
      <c r="AA35" s="229" t="s">
        <v>267</v>
      </c>
      <c r="AB35" s="229"/>
      <c r="AC35" s="229" t="s">
        <v>267</v>
      </c>
      <c r="AD35" s="229" t="s">
        <v>267</v>
      </c>
      <c r="AE35" s="229"/>
      <c r="AF35" s="229" t="s">
        <v>267</v>
      </c>
      <c r="AG35" s="229" t="s">
        <v>267</v>
      </c>
      <c r="AH35" s="229"/>
      <c r="AI35" s="229" t="s">
        <v>267</v>
      </c>
      <c r="AJ35" s="229" t="s">
        <v>267</v>
      </c>
      <c r="AK35" s="229"/>
      <c r="AL35" s="229" t="s">
        <v>267</v>
      </c>
      <c r="AM35" s="229" t="s">
        <v>267</v>
      </c>
      <c r="AN35" s="229"/>
      <c r="AO35" s="229" t="s">
        <v>267</v>
      </c>
      <c r="AP35" s="229" t="s">
        <v>267</v>
      </c>
      <c r="AQ35" s="229"/>
      <c r="AR35" s="356"/>
    </row>
    <row r="36" spans="1:91" ht="30" customHeight="1">
      <c r="A36" s="301"/>
      <c r="B36" s="302"/>
      <c r="C36" s="302"/>
      <c r="D36" s="161" t="s">
        <v>37</v>
      </c>
      <c r="E36" s="190" t="str">
        <f t="shared" si="159"/>
        <v>Х</v>
      </c>
      <c r="F36" s="190" t="str">
        <f t="shared" si="159"/>
        <v>Х</v>
      </c>
      <c r="G36" s="190"/>
      <c r="H36" s="191" t="s">
        <v>267</v>
      </c>
      <c r="I36" s="190" t="s">
        <v>267</v>
      </c>
      <c r="J36" s="190"/>
      <c r="K36" s="191" t="s">
        <v>267</v>
      </c>
      <c r="L36" s="190" t="s">
        <v>267</v>
      </c>
      <c r="M36" s="190"/>
      <c r="N36" s="191" t="s">
        <v>267</v>
      </c>
      <c r="O36" s="190" t="s">
        <v>267</v>
      </c>
      <c r="P36" s="190"/>
      <c r="Q36" s="191" t="s">
        <v>267</v>
      </c>
      <c r="R36" s="190" t="s">
        <v>267</v>
      </c>
      <c r="S36" s="190"/>
      <c r="T36" s="191" t="s">
        <v>267</v>
      </c>
      <c r="U36" s="190" t="s">
        <v>267</v>
      </c>
      <c r="V36" s="190"/>
      <c r="W36" s="191" t="s">
        <v>267</v>
      </c>
      <c r="X36" s="190" t="s">
        <v>267</v>
      </c>
      <c r="Y36" s="190"/>
      <c r="Z36" s="191" t="s">
        <v>267</v>
      </c>
      <c r="AA36" s="190" t="s">
        <v>267</v>
      </c>
      <c r="AB36" s="190"/>
      <c r="AC36" s="191" t="s">
        <v>267</v>
      </c>
      <c r="AD36" s="190" t="s">
        <v>267</v>
      </c>
      <c r="AE36" s="190"/>
      <c r="AF36" s="191" t="s">
        <v>267</v>
      </c>
      <c r="AG36" s="190" t="s">
        <v>267</v>
      </c>
      <c r="AH36" s="190"/>
      <c r="AI36" s="191" t="s">
        <v>267</v>
      </c>
      <c r="AJ36" s="190" t="s">
        <v>267</v>
      </c>
      <c r="AK36" s="190"/>
      <c r="AL36" s="191" t="s">
        <v>267</v>
      </c>
      <c r="AM36" s="190" t="s">
        <v>267</v>
      </c>
      <c r="AN36" s="190"/>
      <c r="AO36" s="191" t="s">
        <v>267</v>
      </c>
      <c r="AP36" s="190" t="s">
        <v>267</v>
      </c>
      <c r="AQ36" s="190"/>
      <c r="AR36" s="357"/>
    </row>
    <row r="37" spans="1:91" ht="30" customHeight="1">
      <c r="A37" s="301"/>
      <c r="B37" s="302"/>
      <c r="C37" s="302"/>
      <c r="D37" s="161" t="s">
        <v>2</v>
      </c>
      <c r="E37" s="190" t="str">
        <f t="shared" si="159"/>
        <v>Х</v>
      </c>
      <c r="F37" s="190" t="str">
        <f t="shared" si="159"/>
        <v>Х</v>
      </c>
      <c r="G37" s="190"/>
      <c r="H37" s="191" t="s">
        <v>267</v>
      </c>
      <c r="I37" s="190" t="s">
        <v>267</v>
      </c>
      <c r="J37" s="190"/>
      <c r="K37" s="191" t="s">
        <v>267</v>
      </c>
      <c r="L37" s="190" t="s">
        <v>267</v>
      </c>
      <c r="M37" s="190"/>
      <c r="N37" s="191" t="s">
        <v>267</v>
      </c>
      <c r="O37" s="190" t="s">
        <v>267</v>
      </c>
      <c r="P37" s="190"/>
      <c r="Q37" s="191" t="s">
        <v>267</v>
      </c>
      <c r="R37" s="190" t="s">
        <v>267</v>
      </c>
      <c r="S37" s="190"/>
      <c r="T37" s="191" t="s">
        <v>267</v>
      </c>
      <c r="U37" s="190" t="s">
        <v>267</v>
      </c>
      <c r="V37" s="190"/>
      <c r="W37" s="191" t="s">
        <v>267</v>
      </c>
      <c r="X37" s="190" t="s">
        <v>267</v>
      </c>
      <c r="Y37" s="190"/>
      <c r="Z37" s="191" t="s">
        <v>267</v>
      </c>
      <c r="AA37" s="190" t="s">
        <v>267</v>
      </c>
      <c r="AB37" s="190"/>
      <c r="AC37" s="191" t="s">
        <v>267</v>
      </c>
      <c r="AD37" s="190" t="s">
        <v>267</v>
      </c>
      <c r="AE37" s="190"/>
      <c r="AF37" s="191" t="s">
        <v>267</v>
      </c>
      <c r="AG37" s="190" t="s">
        <v>267</v>
      </c>
      <c r="AH37" s="190"/>
      <c r="AI37" s="191" t="s">
        <v>267</v>
      </c>
      <c r="AJ37" s="190" t="s">
        <v>267</v>
      </c>
      <c r="AK37" s="190"/>
      <c r="AL37" s="191" t="s">
        <v>267</v>
      </c>
      <c r="AM37" s="190" t="s">
        <v>267</v>
      </c>
      <c r="AN37" s="190"/>
      <c r="AO37" s="191" t="s">
        <v>267</v>
      </c>
      <c r="AP37" s="190" t="s">
        <v>267</v>
      </c>
      <c r="AQ37" s="190"/>
      <c r="AR37" s="357"/>
    </row>
    <row r="38" spans="1:91" ht="30" customHeight="1">
      <c r="A38" s="301"/>
      <c r="B38" s="302"/>
      <c r="C38" s="302"/>
      <c r="D38" s="161" t="s">
        <v>43</v>
      </c>
      <c r="E38" s="190" t="str">
        <f t="shared" si="159"/>
        <v>Х</v>
      </c>
      <c r="F38" s="190" t="str">
        <f t="shared" si="159"/>
        <v>Х</v>
      </c>
      <c r="G38" s="190"/>
      <c r="H38" s="191" t="s">
        <v>267</v>
      </c>
      <c r="I38" s="190" t="s">
        <v>267</v>
      </c>
      <c r="J38" s="190"/>
      <c r="K38" s="191" t="s">
        <v>267</v>
      </c>
      <c r="L38" s="190" t="s">
        <v>267</v>
      </c>
      <c r="M38" s="190"/>
      <c r="N38" s="191" t="s">
        <v>267</v>
      </c>
      <c r="O38" s="190" t="s">
        <v>267</v>
      </c>
      <c r="P38" s="190"/>
      <c r="Q38" s="191" t="s">
        <v>267</v>
      </c>
      <c r="R38" s="190" t="s">
        <v>267</v>
      </c>
      <c r="S38" s="190"/>
      <c r="T38" s="191" t="s">
        <v>267</v>
      </c>
      <c r="U38" s="190" t="s">
        <v>267</v>
      </c>
      <c r="V38" s="190"/>
      <c r="W38" s="191" t="s">
        <v>267</v>
      </c>
      <c r="X38" s="190" t="s">
        <v>267</v>
      </c>
      <c r="Y38" s="190"/>
      <c r="Z38" s="191" t="s">
        <v>267</v>
      </c>
      <c r="AA38" s="190" t="s">
        <v>267</v>
      </c>
      <c r="AB38" s="190"/>
      <c r="AC38" s="191" t="s">
        <v>267</v>
      </c>
      <c r="AD38" s="190" t="s">
        <v>267</v>
      </c>
      <c r="AE38" s="190"/>
      <c r="AF38" s="191" t="s">
        <v>267</v>
      </c>
      <c r="AG38" s="190" t="s">
        <v>267</v>
      </c>
      <c r="AH38" s="190"/>
      <c r="AI38" s="191" t="s">
        <v>267</v>
      </c>
      <c r="AJ38" s="190" t="s">
        <v>267</v>
      </c>
      <c r="AK38" s="190"/>
      <c r="AL38" s="191" t="s">
        <v>267</v>
      </c>
      <c r="AM38" s="190" t="s">
        <v>267</v>
      </c>
      <c r="AN38" s="190"/>
      <c r="AO38" s="191" t="s">
        <v>267</v>
      </c>
      <c r="AP38" s="190" t="s">
        <v>267</v>
      </c>
      <c r="AQ38" s="190"/>
      <c r="AR38" s="357"/>
    </row>
    <row r="39" spans="1:91" ht="30" customHeight="1" thickBot="1">
      <c r="A39" s="303"/>
      <c r="B39" s="304"/>
      <c r="C39" s="304"/>
      <c r="D39" s="188" t="s">
        <v>263</v>
      </c>
      <c r="E39" s="192" t="str">
        <f t="shared" si="159"/>
        <v>Х</v>
      </c>
      <c r="F39" s="192" t="str">
        <f t="shared" si="159"/>
        <v>Х</v>
      </c>
      <c r="G39" s="192"/>
      <c r="H39" s="193" t="s">
        <v>267</v>
      </c>
      <c r="I39" s="192" t="s">
        <v>267</v>
      </c>
      <c r="J39" s="192"/>
      <c r="K39" s="193" t="s">
        <v>267</v>
      </c>
      <c r="L39" s="192" t="s">
        <v>267</v>
      </c>
      <c r="M39" s="192"/>
      <c r="N39" s="193" t="s">
        <v>267</v>
      </c>
      <c r="O39" s="192" t="s">
        <v>267</v>
      </c>
      <c r="P39" s="192"/>
      <c r="Q39" s="193" t="s">
        <v>267</v>
      </c>
      <c r="R39" s="192" t="s">
        <v>267</v>
      </c>
      <c r="S39" s="192"/>
      <c r="T39" s="193" t="s">
        <v>267</v>
      </c>
      <c r="U39" s="192" t="s">
        <v>267</v>
      </c>
      <c r="V39" s="192"/>
      <c r="W39" s="193" t="s">
        <v>267</v>
      </c>
      <c r="X39" s="192" t="s">
        <v>267</v>
      </c>
      <c r="Y39" s="192"/>
      <c r="Z39" s="193" t="s">
        <v>267</v>
      </c>
      <c r="AA39" s="192" t="s">
        <v>267</v>
      </c>
      <c r="AB39" s="192"/>
      <c r="AC39" s="193" t="s">
        <v>267</v>
      </c>
      <c r="AD39" s="192" t="s">
        <v>267</v>
      </c>
      <c r="AE39" s="192"/>
      <c r="AF39" s="193" t="s">
        <v>267</v>
      </c>
      <c r="AG39" s="192" t="s">
        <v>267</v>
      </c>
      <c r="AH39" s="192"/>
      <c r="AI39" s="193" t="s">
        <v>267</v>
      </c>
      <c r="AJ39" s="192" t="s">
        <v>267</v>
      </c>
      <c r="AK39" s="192"/>
      <c r="AL39" s="193" t="s">
        <v>267</v>
      </c>
      <c r="AM39" s="192" t="s">
        <v>267</v>
      </c>
      <c r="AN39" s="192"/>
      <c r="AO39" s="193" t="s">
        <v>267</v>
      </c>
      <c r="AP39" s="206" t="s">
        <v>267</v>
      </c>
      <c r="AQ39" s="206"/>
      <c r="AR39" s="357"/>
    </row>
    <row r="40" spans="1:91" s="226" customFormat="1" ht="30" customHeight="1">
      <c r="A40" s="341" t="s">
        <v>1</v>
      </c>
      <c r="B40" s="342" t="s">
        <v>341</v>
      </c>
      <c r="C40" s="343" t="s">
        <v>331</v>
      </c>
      <c r="D40" s="237" t="s">
        <v>41</v>
      </c>
      <c r="E40" s="239">
        <f t="shared" ref="E40:F47" si="160">SUM(H40+K40+N40+Q40+T40+W40+Z40+AC40+AF40+AI40+AL40+AO40)</f>
        <v>5213.5</v>
      </c>
      <c r="F40" s="239">
        <f t="shared" si="160"/>
        <v>1052.0999999999999</v>
      </c>
      <c r="G40" s="238">
        <f>IF(F40,F40/E40*100,0)</f>
        <v>20.180301141267861</v>
      </c>
      <c r="H40" s="238">
        <f t="shared" ref="H40:I40" si="161">SUM(H41:H44)</f>
        <v>43.7</v>
      </c>
      <c r="I40" s="225">
        <f t="shared" si="161"/>
        <v>43.7</v>
      </c>
      <c r="J40" s="225">
        <f>IF(I40,I40/H40*100,0)</f>
        <v>100</v>
      </c>
      <c r="K40" s="225">
        <f t="shared" ref="K40:L40" si="162">SUM(K41:K44)</f>
        <v>593</v>
      </c>
      <c r="L40" s="225">
        <f t="shared" si="162"/>
        <v>593</v>
      </c>
      <c r="M40" s="225">
        <f t="shared" ref="M40:M75" si="163">IF(L40,L40/K40*100,0)</f>
        <v>100</v>
      </c>
      <c r="N40" s="225">
        <f t="shared" ref="N40:O40" si="164">SUM(N41:N44)</f>
        <v>415.5</v>
      </c>
      <c r="O40" s="225">
        <f t="shared" si="164"/>
        <v>415.4</v>
      </c>
      <c r="P40" s="225">
        <f t="shared" ref="P40:P75" si="165">IF(O40,O40/N40*100,0)</f>
        <v>99.975932611311663</v>
      </c>
      <c r="Q40" s="225">
        <f t="shared" ref="Q40:R40" si="166">SUM(Q41:Q44)</f>
        <v>2138.9</v>
      </c>
      <c r="R40" s="225">
        <f t="shared" si="166"/>
        <v>0</v>
      </c>
      <c r="S40" s="225">
        <f t="shared" ref="S40:S75" si="167">IF(R40,R40/Q40*100,0)</f>
        <v>0</v>
      </c>
      <c r="T40" s="225">
        <f t="shared" ref="T40:U40" si="168">SUM(T41:T44)</f>
        <v>98.9</v>
      </c>
      <c r="U40" s="225">
        <f t="shared" si="168"/>
        <v>0</v>
      </c>
      <c r="V40" s="225">
        <f t="shared" ref="V40:V75" si="169">IF(U40,U40/T40*100,0)</f>
        <v>0</v>
      </c>
      <c r="W40" s="225">
        <f t="shared" ref="W40:X40" si="170">SUM(W41:W44)</f>
        <v>98.9</v>
      </c>
      <c r="X40" s="225">
        <f t="shared" si="170"/>
        <v>0</v>
      </c>
      <c r="Y40" s="225">
        <f t="shared" ref="Y40:Y75" si="171">IF(X40,X40/W40*100,0)</f>
        <v>0</v>
      </c>
      <c r="Z40" s="225">
        <f t="shared" ref="Z40:AA40" si="172">SUM(Z41:Z44)</f>
        <v>98.9</v>
      </c>
      <c r="AA40" s="225">
        <f t="shared" si="172"/>
        <v>0</v>
      </c>
      <c r="AB40" s="225">
        <f t="shared" ref="AB40:AB75" si="173">IF(AA40,AA40/Z40*100,0)</f>
        <v>0</v>
      </c>
      <c r="AC40" s="225">
        <f t="shared" ref="AC40:AD40" si="174">SUM(AC41:AC44)</f>
        <v>98.9</v>
      </c>
      <c r="AD40" s="225">
        <f t="shared" si="174"/>
        <v>0</v>
      </c>
      <c r="AE40" s="225">
        <f t="shared" ref="AE40:AE75" si="175">IF(AD40,AD40/AC40*100,0)</f>
        <v>0</v>
      </c>
      <c r="AF40" s="225">
        <f t="shared" ref="AF40:AG40" si="176">SUM(AF41:AF44)</f>
        <v>899.3</v>
      </c>
      <c r="AG40" s="225">
        <f t="shared" si="176"/>
        <v>0</v>
      </c>
      <c r="AH40" s="225">
        <f t="shared" ref="AH40:AH75" si="177">IF(AG40,AG40/AF40*100,0)</f>
        <v>0</v>
      </c>
      <c r="AI40" s="225">
        <f t="shared" ref="AI40:AJ40" si="178">SUM(AI41:AI44)</f>
        <v>98.9</v>
      </c>
      <c r="AJ40" s="225">
        <f t="shared" si="178"/>
        <v>0</v>
      </c>
      <c r="AK40" s="225">
        <f t="shared" ref="AK40:AK75" si="179">IF(AJ40,AJ40/AI40*100,0)</f>
        <v>0</v>
      </c>
      <c r="AL40" s="225">
        <f t="shared" ref="AL40:AM40" si="180">SUM(AL41:AL44)</f>
        <v>587.4</v>
      </c>
      <c r="AM40" s="225">
        <f t="shared" si="180"/>
        <v>0</v>
      </c>
      <c r="AN40" s="225">
        <f t="shared" ref="AN40:AN75" si="181">IF(AM40,AM40/AL40*100,0)</f>
        <v>0</v>
      </c>
      <c r="AO40" s="225">
        <f t="shared" ref="AO40:AP40" si="182">SUM(AO41:AO44)</f>
        <v>41.2</v>
      </c>
      <c r="AP40" s="225">
        <f t="shared" si="182"/>
        <v>0</v>
      </c>
      <c r="AQ40" s="225">
        <f t="shared" ref="AQ40:AQ75" si="183">IF(AP40,AP40/AO40*100,0)</f>
        <v>0</v>
      </c>
      <c r="AR40" s="358"/>
    </row>
    <row r="41" spans="1:91" ht="30" customHeight="1">
      <c r="A41" s="337"/>
      <c r="B41" s="338"/>
      <c r="C41" s="339"/>
      <c r="D41" s="179" t="s">
        <v>37</v>
      </c>
      <c r="E41" s="190">
        <f t="shared" si="160"/>
        <v>0</v>
      </c>
      <c r="F41" s="190">
        <f t="shared" si="160"/>
        <v>0</v>
      </c>
      <c r="G41" s="240">
        <f t="shared" ref="G41:G79" si="184">IF(F41,F41/E41*100,0)</f>
        <v>0</v>
      </c>
      <c r="H41" s="191"/>
      <c r="I41" s="232"/>
      <c r="J41" s="236">
        <f t="shared" ref="J41:J44" si="185">IF(I41,I41/H41*100,0)</f>
        <v>0</v>
      </c>
      <c r="K41" s="191"/>
      <c r="L41" s="232"/>
      <c r="M41" s="236">
        <f t="shared" si="163"/>
        <v>0</v>
      </c>
      <c r="N41" s="191"/>
      <c r="O41" s="232"/>
      <c r="P41" s="236">
        <f t="shared" si="165"/>
        <v>0</v>
      </c>
      <c r="Q41" s="191"/>
      <c r="R41" s="232"/>
      <c r="S41" s="236">
        <f t="shared" si="167"/>
        <v>0</v>
      </c>
      <c r="T41" s="191"/>
      <c r="U41" s="232"/>
      <c r="V41" s="236">
        <f t="shared" si="169"/>
        <v>0</v>
      </c>
      <c r="W41" s="191"/>
      <c r="X41" s="232"/>
      <c r="Y41" s="236">
        <f t="shared" si="171"/>
        <v>0</v>
      </c>
      <c r="Z41" s="191"/>
      <c r="AA41" s="232"/>
      <c r="AB41" s="236">
        <f t="shared" si="173"/>
        <v>0</v>
      </c>
      <c r="AC41" s="191"/>
      <c r="AD41" s="232"/>
      <c r="AE41" s="236">
        <f t="shared" si="175"/>
        <v>0</v>
      </c>
      <c r="AF41" s="191"/>
      <c r="AG41" s="232"/>
      <c r="AH41" s="236">
        <f t="shared" si="177"/>
        <v>0</v>
      </c>
      <c r="AI41" s="191"/>
      <c r="AJ41" s="232"/>
      <c r="AK41" s="236">
        <f t="shared" si="179"/>
        <v>0</v>
      </c>
      <c r="AL41" s="191"/>
      <c r="AM41" s="232"/>
      <c r="AN41" s="236">
        <f t="shared" si="181"/>
        <v>0</v>
      </c>
      <c r="AO41" s="191"/>
      <c r="AP41" s="232"/>
      <c r="AQ41" s="236">
        <f t="shared" si="183"/>
        <v>0</v>
      </c>
      <c r="AR41" s="358"/>
    </row>
    <row r="42" spans="1:91" ht="30" customHeight="1">
      <c r="A42" s="337"/>
      <c r="B42" s="338"/>
      <c r="C42" s="339"/>
      <c r="D42" s="179" t="s">
        <v>2</v>
      </c>
      <c r="E42" s="190">
        <f t="shared" si="160"/>
        <v>1058.5</v>
      </c>
      <c r="F42" s="190">
        <f t="shared" si="160"/>
        <v>606.20000000000005</v>
      </c>
      <c r="G42" s="240">
        <f t="shared" si="184"/>
        <v>57.2697213037317</v>
      </c>
      <c r="H42" s="191">
        <f>H47+H52+H57+H62+H67+H72</f>
        <v>0</v>
      </c>
      <c r="I42" s="232">
        <f>I47+I52+I57+I62+I67+I72</f>
        <v>0</v>
      </c>
      <c r="J42" s="236">
        <f t="shared" si="185"/>
        <v>0</v>
      </c>
      <c r="K42" s="191">
        <f t="shared" ref="K42:L42" si="186">K47+K52+K57+K62+K67+K72</f>
        <v>300</v>
      </c>
      <c r="L42" s="232">
        <f t="shared" si="186"/>
        <v>300</v>
      </c>
      <c r="M42" s="236">
        <f t="shared" si="163"/>
        <v>100</v>
      </c>
      <c r="N42" s="191">
        <f t="shared" ref="N42:O42" si="187">N47+N52+N57+N62+N67+N72</f>
        <v>306.2</v>
      </c>
      <c r="O42" s="232">
        <f t="shared" si="187"/>
        <v>306.2</v>
      </c>
      <c r="P42" s="236">
        <f t="shared" si="165"/>
        <v>100</v>
      </c>
      <c r="Q42" s="191">
        <f t="shared" ref="Q42:R42" si="188">Q47+Q52+Q57+Q62+Q67+Q72</f>
        <v>0</v>
      </c>
      <c r="R42" s="232">
        <f t="shared" si="188"/>
        <v>0</v>
      </c>
      <c r="S42" s="236">
        <f t="shared" si="167"/>
        <v>0</v>
      </c>
      <c r="T42" s="191">
        <f t="shared" ref="T42:U42" si="189">T47+T52+T57+T62+T67+T72</f>
        <v>0</v>
      </c>
      <c r="U42" s="232">
        <f t="shared" si="189"/>
        <v>0</v>
      </c>
      <c r="V42" s="236">
        <f t="shared" si="169"/>
        <v>0</v>
      </c>
      <c r="W42" s="191">
        <f t="shared" ref="W42:X42" si="190">W47+W52+W57+W62+W67+W72</f>
        <v>0</v>
      </c>
      <c r="X42" s="232">
        <f t="shared" si="190"/>
        <v>0</v>
      </c>
      <c r="Y42" s="236">
        <f t="shared" si="171"/>
        <v>0</v>
      </c>
      <c r="Z42" s="191">
        <f t="shared" ref="Z42:AA42" si="191">Z47+Z52+Z57+Z62+Z67+Z72</f>
        <v>0</v>
      </c>
      <c r="AA42" s="232">
        <f t="shared" si="191"/>
        <v>0</v>
      </c>
      <c r="AB42" s="236">
        <f t="shared" si="173"/>
        <v>0</v>
      </c>
      <c r="AC42" s="191">
        <f t="shared" ref="AC42:AD42" si="192">AC47+AC52+AC57+AC62+AC67+AC72</f>
        <v>0</v>
      </c>
      <c r="AD42" s="232">
        <f t="shared" si="192"/>
        <v>0</v>
      </c>
      <c r="AE42" s="236">
        <f t="shared" si="175"/>
        <v>0</v>
      </c>
      <c r="AF42" s="191">
        <f t="shared" ref="AF42:AG42" si="193">AF47+AF52+AF57+AF62+AF67+AF72</f>
        <v>452.3</v>
      </c>
      <c r="AG42" s="232">
        <f t="shared" si="193"/>
        <v>0</v>
      </c>
      <c r="AH42" s="236">
        <f t="shared" si="177"/>
        <v>0</v>
      </c>
      <c r="AI42" s="191">
        <f t="shared" ref="AI42:AJ42" si="194">AI47+AI52+AI57+AI62+AI67+AI72</f>
        <v>0</v>
      </c>
      <c r="AJ42" s="232">
        <f t="shared" si="194"/>
        <v>0</v>
      </c>
      <c r="AK42" s="236">
        <f t="shared" si="179"/>
        <v>0</v>
      </c>
      <c r="AL42" s="191">
        <f t="shared" ref="AL42:AM42" si="195">AL47+AL52+AL57+AL62+AL67+AL72</f>
        <v>0</v>
      </c>
      <c r="AM42" s="232">
        <f t="shared" si="195"/>
        <v>0</v>
      </c>
      <c r="AN42" s="236">
        <f t="shared" si="181"/>
        <v>0</v>
      </c>
      <c r="AO42" s="191">
        <f t="shared" ref="AO42:AP42" si="196">AO47+AO52+AO57+AO62+AO67+AO72</f>
        <v>0</v>
      </c>
      <c r="AP42" s="232">
        <f t="shared" si="196"/>
        <v>0</v>
      </c>
      <c r="AQ42" s="236">
        <f t="shared" si="183"/>
        <v>0</v>
      </c>
      <c r="AR42" s="358"/>
    </row>
    <row r="43" spans="1:91" ht="30" customHeight="1">
      <c r="A43" s="337"/>
      <c r="B43" s="338"/>
      <c r="C43" s="339"/>
      <c r="D43" s="179" t="s">
        <v>43</v>
      </c>
      <c r="E43" s="190">
        <f t="shared" si="160"/>
        <v>4155</v>
      </c>
      <c r="F43" s="190">
        <f t="shared" si="160"/>
        <v>445.9</v>
      </c>
      <c r="G43" s="240">
        <f t="shared" si="184"/>
        <v>10.731648616125151</v>
      </c>
      <c r="H43" s="191">
        <f>H48+H53+H58+H63+H68+H73</f>
        <v>43.7</v>
      </c>
      <c r="I43" s="232">
        <f>I48+I53+I58+I63+I68+I73</f>
        <v>43.7</v>
      </c>
      <c r="J43" s="236">
        <f t="shared" si="185"/>
        <v>100</v>
      </c>
      <c r="K43" s="191">
        <f t="shared" ref="K43:L43" si="197">K48+K53+K58+K63+K68+K73</f>
        <v>293</v>
      </c>
      <c r="L43" s="232">
        <f t="shared" si="197"/>
        <v>293</v>
      </c>
      <c r="M43" s="236">
        <f t="shared" si="163"/>
        <v>100</v>
      </c>
      <c r="N43" s="191">
        <f t="shared" ref="N43:O43" si="198">N48+N53+N58+N63+N68+N73</f>
        <v>109.30000000000001</v>
      </c>
      <c r="O43" s="232">
        <f t="shared" si="198"/>
        <v>109.19999999999999</v>
      </c>
      <c r="P43" s="236">
        <f t="shared" si="165"/>
        <v>99.908508691674271</v>
      </c>
      <c r="Q43" s="191">
        <f t="shared" ref="Q43:R43" si="199">Q48+Q53+Q58+Q63+Q68+Q73</f>
        <v>2138.9</v>
      </c>
      <c r="R43" s="232">
        <f t="shared" si="199"/>
        <v>0</v>
      </c>
      <c r="S43" s="236">
        <f t="shared" si="167"/>
        <v>0</v>
      </c>
      <c r="T43" s="191">
        <f t="shared" ref="T43:U43" si="200">T48+T53+T58+T63+T68+T73</f>
        <v>98.9</v>
      </c>
      <c r="U43" s="232">
        <f t="shared" si="200"/>
        <v>0</v>
      </c>
      <c r="V43" s="236">
        <f t="shared" si="169"/>
        <v>0</v>
      </c>
      <c r="W43" s="191">
        <f t="shared" ref="W43:X43" si="201">W48+W53+W58+W63+W68+W73</f>
        <v>98.9</v>
      </c>
      <c r="X43" s="232">
        <f t="shared" si="201"/>
        <v>0</v>
      </c>
      <c r="Y43" s="236">
        <f t="shared" si="171"/>
        <v>0</v>
      </c>
      <c r="Z43" s="191">
        <f t="shared" ref="Z43:AA43" si="202">Z48+Z53+Z58+Z63+Z68+Z73</f>
        <v>98.9</v>
      </c>
      <c r="AA43" s="232">
        <f t="shared" si="202"/>
        <v>0</v>
      </c>
      <c r="AB43" s="236">
        <f t="shared" si="173"/>
        <v>0</v>
      </c>
      <c r="AC43" s="191">
        <f t="shared" ref="AC43:AD43" si="203">AC48+AC53+AC58+AC63+AC68+AC73</f>
        <v>98.9</v>
      </c>
      <c r="AD43" s="232">
        <f t="shared" si="203"/>
        <v>0</v>
      </c>
      <c r="AE43" s="236">
        <f t="shared" si="175"/>
        <v>0</v>
      </c>
      <c r="AF43" s="191">
        <f t="shared" ref="AF43:AG43" si="204">AF48+AF53+AF58+AF63+AF68+AF73</f>
        <v>447</v>
      </c>
      <c r="AG43" s="232">
        <f t="shared" si="204"/>
        <v>0</v>
      </c>
      <c r="AH43" s="236">
        <f t="shared" si="177"/>
        <v>0</v>
      </c>
      <c r="AI43" s="191">
        <f t="shared" ref="AI43:AJ43" si="205">AI48+AI53+AI58+AI63+AI68+AI73</f>
        <v>98.9</v>
      </c>
      <c r="AJ43" s="232">
        <f t="shared" si="205"/>
        <v>0</v>
      </c>
      <c r="AK43" s="236">
        <f t="shared" si="179"/>
        <v>0</v>
      </c>
      <c r="AL43" s="191">
        <f t="shared" ref="AL43:AM43" si="206">AL48+AL53+AL58+AL63+AL68+AL73</f>
        <v>587.4</v>
      </c>
      <c r="AM43" s="232">
        <f t="shared" si="206"/>
        <v>0</v>
      </c>
      <c r="AN43" s="236">
        <f t="shared" si="181"/>
        <v>0</v>
      </c>
      <c r="AO43" s="191">
        <f t="shared" ref="AO43:AP43" si="207">AO48+AO53+AO58+AO63+AO68+AO73</f>
        <v>41.2</v>
      </c>
      <c r="AP43" s="232">
        <f t="shared" si="207"/>
        <v>0</v>
      </c>
      <c r="AQ43" s="236">
        <f t="shared" si="183"/>
        <v>0</v>
      </c>
      <c r="AR43" s="358"/>
    </row>
    <row r="44" spans="1:91" ht="30" customHeight="1">
      <c r="A44" s="337"/>
      <c r="B44" s="338"/>
      <c r="C44" s="339"/>
      <c r="D44" s="179" t="s">
        <v>263</v>
      </c>
      <c r="E44" s="190">
        <f t="shared" si="160"/>
        <v>0</v>
      </c>
      <c r="F44" s="190">
        <f t="shared" si="160"/>
        <v>0</v>
      </c>
      <c r="G44" s="240">
        <f t="shared" si="184"/>
        <v>0</v>
      </c>
      <c r="H44" s="191"/>
      <c r="I44" s="232"/>
      <c r="J44" s="236">
        <f t="shared" si="185"/>
        <v>0</v>
      </c>
      <c r="K44" s="191"/>
      <c r="L44" s="232"/>
      <c r="M44" s="236">
        <f t="shared" si="163"/>
        <v>0</v>
      </c>
      <c r="N44" s="191"/>
      <c r="O44" s="232"/>
      <c r="P44" s="236">
        <f t="shared" si="165"/>
        <v>0</v>
      </c>
      <c r="Q44" s="191"/>
      <c r="R44" s="232"/>
      <c r="S44" s="236">
        <f t="shared" si="167"/>
        <v>0</v>
      </c>
      <c r="T44" s="191"/>
      <c r="U44" s="232"/>
      <c r="V44" s="236">
        <f t="shared" si="169"/>
        <v>0</v>
      </c>
      <c r="W44" s="191"/>
      <c r="X44" s="232"/>
      <c r="Y44" s="236">
        <f t="shared" si="171"/>
        <v>0</v>
      </c>
      <c r="Z44" s="191"/>
      <c r="AA44" s="232"/>
      <c r="AB44" s="236">
        <f t="shared" si="173"/>
        <v>0</v>
      </c>
      <c r="AC44" s="191"/>
      <c r="AD44" s="232"/>
      <c r="AE44" s="236">
        <f t="shared" si="175"/>
        <v>0</v>
      </c>
      <c r="AF44" s="191"/>
      <c r="AG44" s="232"/>
      <c r="AH44" s="236">
        <f t="shared" si="177"/>
        <v>0</v>
      </c>
      <c r="AI44" s="191"/>
      <c r="AJ44" s="232"/>
      <c r="AK44" s="236">
        <f t="shared" si="179"/>
        <v>0</v>
      </c>
      <c r="AL44" s="191"/>
      <c r="AM44" s="232"/>
      <c r="AN44" s="236">
        <f t="shared" si="181"/>
        <v>0</v>
      </c>
      <c r="AO44" s="191"/>
      <c r="AP44" s="232"/>
      <c r="AQ44" s="236">
        <f t="shared" si="183"/>
        <v>0</v>
      </c>
      <c r="AR44" s="358"/>
    </row>
    <row r="45" spans="1:91" s="204" customFormat="1" ht="30" customHeight="1">
      <c r="A45" s="294" t="s">
        <v>315</v>
      </c>
      <c r="B45" s="295" t="s">
        <v>342</v>
      </c>
      <c r="C45" s="296" t="s">
        <v>337</v>
      </c>
      <c r="D45" s="189" t="s">
        <v>41</v>
      </c>
      <c r="E45" s="198">
        <f t="shared" si="160"/>
        <v>115.00000000000001</v>
      </c>
      <c r="F45" s="198">
        <f t="shared" ref="F45:F52" si="208">SUM(I45+L45+O45+R45+U45+X45+AA45+AD45+AG45+AJ45+AM45+AP45)</f>
        <v>18.700000000000003</v>
      </c>
      <c r="G45" s="227">
        <f>IF(F45,F45/E45*100,0)</f>
        <v>16.260869565217391</v>
      </c>
      <c r="H45" s="198">
        <f t="shared" ref="H45" si="209">SUM(H46:H49)</f>
        <v>0</v>
      </c>
      <c r="I45" s="198">
        <f>SUM(I46:I49)</f>
        <v>0</v>
      </c>
      <c r="J45" s="198">
        <f t="shared" ref="J45:J74" si="210">IF(I45,I45/H45*100,0)</f>
        <v>0</v>
      </c>
      <c r="K45" s="198">
        <f t="shared" ref="K45:L45" si="211">SUM(K46:K49)</f>
        <v>9.4</v>
      </c>
      <c r="L45" s="198">
        <f t="shared" si="211"/>
        <v>9.4</v>
      </c>
      <c r="M45" s="198">
        <f t="shared" si="163"/>
        <v>100</v>
      </c>
      <c r="N45" s="198">
        <f t="shared" ref="N45:O45" si="212">SUM(N46:N49)</f>
        <v>9.4</v>
      </c>
      <c r="O45" s="198">
        <f t="shared" si="212"/>
        <v>9.3000000000000007</v>
      </c>
      <c r="P45" s="198">
        <f t="shared" si="165"/>
        <v>98.936170212765958</v>
      </c>
      <c r="Q45" s="198">
        <f t="shared" ref="Q45:R45" si="213">SUM(Q46:Q49)</f>
        <v>9.4</v>
      </c>
      <c r="R45" s="198">
        <f t="shared" si="213"/>
        <v>0</v>
      </c>
      <c r="S45" s="198">
        <f t="shared" si="167"/>
        <v>0</v>
      </c>
      <c r="T45" s="198">
        <f t="shared" ref="T45:U45" si="214">SUM(T46:T49)</f>
        <v>9.4</v>
      </c>
      <c r="U45" s="198">
        <f t="shared" si="214"/>
        <v>0</v>
      </c>
      <c r="V45" s="198">
        <f t="shared" si="169"/>
        <v>0</v>
      </c>
      <c r="W45" s="198">
        <f t="shared" ref="W45:X45" si="215">SUM(W46:W49)</f>
        <v>9.4</v>
      </c>
      <c r="X45" s="198">
        <f t="shared" si="215"/>
        <v>0</v>
      </c>
      <c r="Y45" s="198">
        <f t="shared" si="171"/>
        <v>0</v>
      </c>
      <c r="Z45" s="198">
        <f t="shared" ref="Z45:AA45" si="216">SUM(Z46:Z49)</f>
        <v>9.4</v>
      </c>
      <c r="AA45" s="198">
        <f t="shared" si="216"/>
        <v>0</v>
      </c>
      <c r="AB45" s="198">
        <f t="shared" si="173"/>
        <v>0</v>
      </c>
      <c r="AC45" s="198">
        <f t="shared" ref="AC45:AD45" si="217">SUM(AC46:AC49)</f>
        <v>9.4</v>
      </c>
      <c r="AD45" s="198">
        <f t="shared" si="217"/>
        <v>0</v>
      </c>
      <c r="AE45" s="198">
        <f t="shared" si="175"/>
        <v>0</v>
      </c>
      <c r="AF45" s="198">
        <f t="shared" ref="AF45:AG45" si="218">SUM(AF46:AF49)</f>
        <v>9.4</v>
      </c>
      <c r="AG45" s="198">
        <f t="shared" si="218"/>
        <v>0</v>
      </c>
      <c r="AH45" s="198">
        <f t="shared" si="177"/>
        <v>0</v>
      </c>
      <c r="AI45" s="198">
        <f t="shared" ref="AI45:AJ45" si="219">SUM(AI46:AI49)</f>
        <v>9.4</v>
      </c>
      <c r="AJ45" s="198">
        <f t="shared" si="219"/>
        <v>0</v>
      </c>
      <c r="AK45" s="198">
        <f t="shared" si="179"/>
        <v>0</v>
      </c>
      <c r="AL45" s="198">
        <f t="shared" ref="AL45:AM45" si="220">SUM(AL46:AL49)</f>
        <v>9.4</v>
      </c>
      <c r="AM45" s="198">
        <f t="shared" si="220"/>
        <v>0</v>
      </c>
      <c r="AN45" s="198">
        <f t="shared" si="181"/>
        <v>0</v>
      </c>
      <c r="AO45" s="198">
        <f t="shared" ref="AO45:AP45" si="221">SUM(AO46:AO49)</f>
        <v>21</v>
      </c>
      <c r="AP45" s="198">
        <f t="shared" si="221"/>
        <v>0</v>
      </c>
      <c r="AQ45" s="198">
        <f t="shared" si="183"/>
        <v>0</v>
      </c>
      <c r="AR45" s="359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</row>
    <row r="46" spans="1:91" ht="30" customHeight="1">
      <c r="A46" s="294"/>
      <c r="B46" s="295"/>
      <c r="C46" s="296"/>
      <c r="D46" s="161" t="s">
        <v>37</v>
      </c>
      <c r="E46" s="190">
        <f t="shared" si="160"/>
        <v>0</v>
      </c>
      <c r="F46" s="190">
        <f t="shared" si="208"/>
        <v>0</v>
      </c>
      <c r="G46" s="240">
        <f t="shared" si="184"/>
        <v>0</v>
      </c>
      <c r="H46" s="191"/>
      <c r="I46" s="190"/>
      <c r="J46" s="190">
        <f t="shared" si="210"/>
        <v>0</v>
      </c>
      <c r="K46" s="191"/>
      <c r="L46" s="190"/>
      <c r="M46" s="190">
        <f t="shared" si="163"/>
        <v>0</v>
      </c>
      <c r="N46" s="191"/>
      <c r="O46" s="190"/>
      <c r="P46" s="195">
        <f t="shared" si="165"/>
        <v>0</v>
      </c>
      <c r="Q46" s="191"/>
      <c r="R46" s="190"/>
      <c r="S46" s="195">
        <f t="shared" si="167"/>
        <v>0</v>
      </c>
      <c r="T46" s="191"/>
      <c r="U46" s="190"/>
      <c r="V46" s="195">
        <f t="shared" si="169"/>
        <v>0</v>
      </c>
      <c r="W46" s="191"/>
      <c r="X46" s="190"/>
      <c r="Y46" s="195">
        <f t="shared" si="171"/>
        <v>0</v>
      </c>
      <c r="Z46" s="191"/>
      <c r="AA46" s="190"/>
      <c r="AB46" s="195">
        <f t="shared" si="173"/>
        <v>0</v>
      </c>
      <c r="AC46" s="191"/>
      <c r="AD46" s="190"/>
      <c r="AE46" s="195">
        <f t="shared" si="175"/>
        <v>0</v>
      </c>
      <c r="AF46" s="191"/>
      <c r="AG46" s="190"/>
      <c r="AH46" s="195">
        <f t="shared" si="177"/>
        <v>0</v>
      </c>
      <c r="AI46" s="191"/>
      <c r="AJ46" s="190"/>
      <c r="AK46" s="195">
        <f t="shared" si="179"/>
        <v>0</v>
      </c>
      <c r="AL46" s="191"/>
      <c r="AM46" s="190"/>
      <c r="AN46" s="195">
        <f t="shared" si="181"/>
        <v>0</v>
      </c>
      <c r="AO46" s="191"/>
      <c r="AP46" s="190"/>
      <c r="AQ46" s="195">
        <f t="shared" si="183"/>
        <v>0</v>
      </c>
      <c r="AR46" s="359"/>
    </row>
    <row r="47" spans="1:91" ht="30" customHeight="1">
      <c r="A47" s="294"/>
      <c r="B47" s="295"/>
      <c r="C47" s="296"/>
      <c r="D47" s="161" t="s">
        <v>2</v>
      </c>
      <c r="E47" s="190">
        <f t="shared" si="160"/>
        <v>0</v>
      </c>
      <c r="F47" s="190">
        <f t="shared" si="208"/>
        <v>0</v>
      </c>
      <c r="G47" s="240">
        <f t="shared" si="184"/>
        <v>0</v>
      </c>
      <c r="H47" s="191"/>
      <c r="I47" s="190"/>
      <c r="J47" s="190">
        <f t="shared" si="210"/>
        <v>0</v>
      </c>
      <c r="K47" s="191"/>
      <c r="L47" s="190"/>
      <c r="M47" s="190">
        <f t="shared" si="163"/>
        <v>0</v>
      </c>
      <c r="N47" s="191"/>
      <c r="O47" s="190"/>
      <c r="P47" s="195">
        <f t="shared" si="165"/>
        <v>0</v>
      </c>
      <c r="Q47" s="191"/>
      <c r="R47" s="190"/>
      <c r="S47" s="195">
        <f t="shared" si="167"/>
        <v>0</v>
      </c>
      <c r="T47" s="191"/>
      <c r="U47" s="190"/>
      <c r="V47" s="195">
        <f t="shared" si="169"/>
        <v>0</v>
      </c>
      <c r="W47" s="191"/>
      <c r="X47" s="190"/>
      <c r="Y47" s="195">
        <f t="shared" si="171"/>
        <v>0</v>
      </c>
      <c r="Z47" s="191"/>
      <c r="AA47" s="190"/>
      <c r="AB47" s="195">
        <f t="shared" si="173"/>
        <v>0</v>
      </c>
      <c r="AC47" s="191"/>
      <c r="AD47" s="190"/>
      <c r="AE47" s="195">
        <f t="shared" si="175"/>
        <v>0</v>
      </c>
      <c r="AF47" s="191"/>
      <c r="AG47" s="190"/>
      <c r="AH47" s="195">
        <f t="shared" si="177"/>
        <v>0</v>
      </c>
      <c r="AI47" s="191"/>
      <c r="AJ47" s="190"/>
      <c r="AK47" s="195">
        <f t="shared" si="179"/>
        <v>0</v>
      </c>
      <c r="AL47" s="191"/>
      <c r="AM47" s="190"/>
      <c r="AN47" s="195">
        <f t="shared" si="181"/>
        <v>0</v>
      </c>
      <c r="AO47" s="191"/>
      <c r="AP47" s="190"/>
      <c r="AQ47" s="195">
        <f t="shared" si="183"/>
        <v>0</v>
      </c>
      <c r="AR47" s="359"/>
    </row>
    <row r="48" spans="1:91" ht="30" customHeight="1">
      <c r="A48" s="294"/>
      <c r="B48" s="295"/>
      <c r="C48" s="296"/>
      <c r="D48" s="161" t="s">
        <v>43</v>
      </c>
      <c r="E48" s="190">
        <f>SUM(H48+K48+N48+Q48+T48+W48+Z48+AC48+AF48+AI48+AL48+AO48)</f>
        <v>115.00000000000001</v>
      </c>
      <c r="F48" s="190">
        <f>SUM(I48+L48+O48+R48+U48+X48+AA48+AD48+AG48+AJ48+AM48+AP48)</f>
        <v>18.700000000000003</v>
      </c>
      <c r="G48" s="240">
        <f t="shared" si="184"/>
        <v>16.260869565217391</v>
      </c>
      <c r="H48" s="191">
        <v>0</v>
      </c>
      <c r="I48" s="190"/>
      <c r="J48" s="190">
        <f t="shared" si="210"/>
        <v>0</v>
      </c>
      <c r="K48" s="191">
        <v>9.4</v>
      </c>
      <c r="L48" s="190">
        <v>9.4</v>
      </c>
      <c r="M48" s="190">
        <f t="shared" si="163"/>
        <v>100</v>
      </c>
      <c r="N48" s="191">
        <v>9.4</v>
      </c>
      <c r="O48" s="251">
        <v>9.3000000000000007</v>
      </c>
      <c r="P48" s="195">
        <f t="shared" si="165"/>
        <v>98.936170212765958</v>
      </c>
      <c r="Q48" s="191">
        <v>9.4</v>
      </c>
      <c r="R48" s="190"/>
      <c r="S48" s="195">
        <f t="shared" si="167"/>
        <v>0</v>
      </c>
      <c r="T48" s="191">
        <v>9.4</v>
      </c>
      <c r="U48" s="190"/>
      <c r="V48" s="195">
        <f t="shared" si="169"/>
        <v>0</v>
      </c>
      <c r="W48" s="191">
        <v>9.4</v>
      </c>
      <c r="X48" s="190"/>
      <c r="Y48" s="195">
        <f t="shared" si="171"/>
        <v>0</v>
      </c>
      <c r="Z48" s="191">
        <v>9.4</v>
      </c>
      <c r="AA48" s="190"/>
      <c r="AB48" s="195">
        <f t="shared" si="173"/>
        <v>0</v>
      </c>
      <c r="AC48" s="191">
        <v>9.4</v>
      </c>
      <c r="AD48" s="190"/>
      <c r="AE48" s="195">
        <f t="shared" si="175"/>
        <v>0</v>
      </c>
      <c r="AF48" s="191">
        <v>9.4</v>
      </c>
      <c r="AG48" s="190"/>
      <c r="AH48" s="195">
        <f t="shared" si="177"/>
        <v>0</v>
      </c>
      <c r="AI48" s="191">
        <v>9.4</v>
      </c>
      <c r="AJ48" s="190"/>
      <c r="AK48" s="195">
        <f t="shared" si="179"/>
        <v>0</v>
      </c>
      <c r="AL48" s="191">
        <v>9.4</v>
      </c>
      <c r="AM48" s="190"/>
      <c r="AN48" s="195">
        <f t="shared" si="181"/>
        <v>0</v>
      </c>
      <c r="AO48" s="191">
        <v>21</v>
      </c>
      <c r="AP48" s="190"/>
      <c r="AQ48" s="195">
        <f t="shared" si="183"/>
        <v>0</v>
      </c>
      <c r="AR48" s="359"/>
    </row>
    <row r="49" spans="1:44" ht="57" customHeight="1">
      <c r="A49" s="294"/>
      <c r="B49" s="295"/>
      <c r="C49" s="296"/>
      <c r="D49" s="161" t="s">
        <v>263</v>
      </c>
      <c r="E49" s="190">
        <f>SUM(H49+K49+N49+Q49+T49+W49+Z49+AC49+AF49+AI49+AL49+AO49)</f>
        <v>0</v>
      </c>
      <c r="F49" s="190">
        <f t="shared" si="208"/>
        <v>0</v>
      </c>
      <c r="G49" s="240">
        <f t="shared" si="184"/>
        <v>0</v>
      </c>
      <c r="H49" s="191"/>
      <c r="I49" s="190"/>
      <c r="J49" s="190">
        <f t="shared" si="210"/>
        <v>0</v>
      </c>
      <c r="K49" s="191"/>
      <c r="L49" s="190"/>
      <c r="M49" s="190">
        <f t="shared" si="163"/>
        <v>0</v>
      </c>
      <c r="N49" s="191"/>
      <c r="O49" s="190"/>
      <c r="P49" s="195">
        <f t="shared" si="165"/>
        <v>0</v>
      </c>
      <c r="Q49" s="191"/>
      <c r="R49" s="190"/>
      <c r="S49" s="195">
        <f t="shared" si="167"/>
        <v>0</v>
      </c>
      <c r="T49" s="191"/>
      <c r="U49" s="190"/>
      <c r="V49" s="195">
        <f t="shared" si="169"/>
        <v>0</v>
      </c>
      <c r="W49" s="191"/>
      <c r="X49" s="190"/>
      <c r="Y49" s="195">
        <f t="shared" si="171"/>
        <v>0</v>
      </c>
      <c r="Z49" s="191"/>
      <c r="AA49" s="190"/>
      <c r="AB49" s="195">
        <f t="shared" si="173"/>
        <v>0</v>
      </c>
      <c r="AC49" s="191"/>
      <c r="AD49" s="190"/>
      <c r="AE49" s="195">
        <f t="shared" si="175"/>
        <v>0</v>
      </c>
      <c r="AF49" s="191"/>
      <c r="AG49" s="190"/>
      <c r="AH49" s="195">
        <f t="shared" si="177"/>
        <v>0</v>
      </c>
      <c r="AI49" s="191"/>
      <c r="AJ49" s="190"/>
      <c r="AK49" s="195">
        <f t="shared" si="179"/>
        <v>0</v>
      </c>
      <c r="AL49" s="191"/>
      <c r="AM49" s="190"/>
      <c r="AN49" s="195">
        <f t="shared" si="181"/>
        <v>0</v>
      </c>
      <c r="AO49" s="191"/>
      <c r="AP49" s="190"/>
      <c r="AQ49" s="195">
        <f t="shared" si="183"/>
        <v>0</v>
      </c>
      <c r="AR49" s="359"/>
    </row>
    <row r="50" spans="1:44" s="207" customFormat="1" ht="30" customHeight="1">
      <c r="A50" s="294" t="s">
        <v>316</v>
      </c>
      <c r="B50" s="295" t="s">
        <v>343</v>
      </c>
      <c r="C50" s="296" t="s">
        <v>331</v>
      </c>
      <c r="D50" s="189" t="s">
        <v>41</v>
      </c>
      <c r="E50" s="198">
        <f>SUM(E51:E54)</f>
        <v>1500</v>
      </c>
      <c r="F50" s="198">
        <f t="shared" si="208"/>
        <v>0</v>
      </c>
      <c r="G50" s="227">
        <f t="shared" si="184"/>
        <v>0</v>
      </c>
      <c r="H50" s="198">
        <f t="shared" ref="H50:I50" si="222">SUM(H51:H54)</f>
        <v>0</v>
      </c>
      <c r="I50" s="198">
        <f t="shared" si="222"/>
        <v>0</v>
      </c>
      <c r="J50" s="198">
        <f t="shared" si="210"/>
        <v>0</v>
      </c>
      <c r="K50" s="198">
        <f t="shared" ref="K50:L50" si="223">SUM(K51:K54)</f>
        <v>0</v>
      </c>
      <c r="L50" s="198">
        <f t="shared" si="223"/>
        <v>0</v>
      </c>
      <c r="M50" s="198">
        <f t="shared" si="163"/>
        <v>0</v>
      </c>
      <c r="N50" s="198">
        <f t="shared" ref="N50:O50" si="224">SUM(N51:N54)</f>
        <v>0</v>
      </c>
      <c r="O50" s="198">
        <f t="shared" si="224"/>
        <v>0</v>
      </c>
      <c r="P50" s="198">
        <f t="shared" si="165"/>
        <v>0</v>
      </c>
      <c r="Q50" s="198">
        <f t="shared" ref="Q50:R50" si="225">SUM(Q51:Q54)</f>
        <v>1500</v>
      </c>
      <c r="R50" s="198">
        <f t="shared" si="225"/>
        <v>0</v>
      </c>
      <c r="S50" s="198">
        <f t="shared" si="167"/>
        <v>0</v>
      </c>
      <c r="T50" s="198">
        <f t="shared" ref="T50:U50" si="226">SUM(T51:T54)</f>
        <v>0</v>
      </c>
      <c r="U50" s="198">
        <f t="shared" si="226"/>
        <v>0</v>
      </c>
      <c r="V50" s="198">
        <f t="shared" si="169"/>
        <v>0</v>
      </c>
      <c r="W50" s="198">
        <f t="shared" ref="W50:X50" si="227">SUM(W51:W54)</f>
        <v>0</v>
      </c>
      <c r="X50" s="198">
        <f t="shared" si="227"/>
        <v>0</v>
      </c>
      <c r="Y50" s="198">
        <f t="shared" si="171"/>
        <v>0</v>
      </c>
      <c r="Z50" s="198">
        <f t="shared" ref="Z50:AA50" si="228">SUM(Z51:Z54)</f>
        <v>0</v>
      </c>
      <c r="AA50" s="198">
        <f t="shared" si="228"/>
        <v>0</v>
      </c>
      <c r="AB50" s="198">
        <f t="shared" si="173"/>
        <v>0</v>
      </c>
      <c r="AC50" s="198">
        <f t="shared" ref="AC50:AD50" si="229">SUM(AC51:AC54)</f>
        <v>0</v>
      </c>
      <c r="AD50" s="198">
        <f t="shared" si="229"/>
        <v>0</v>
      </c>
      <c r="AE50" s="198">
        <f t="shared" si="175"/>
        <v>0</v>
      </c>
      <c r="AF50" s="198">
        <f t="shared" ref="AF50:AG50" si="230">SUM(AF51:AF54)</f>
        <v>0</v>
      </c>
      <c r="AG50" s="198">
        <f t="shared" si="230"/>
        <v>0</v>
      </c>
      <c r="AH50" s="198">
        <f t="shared" si="177"/>
        <v>0</v>
      </c>
      <c r="AI50" s="198">
        <f t="shared" ref="AI50:AJ50" si="231">SUM(AI51:AI54)</f>
        <v>0</v>
      </c>
      <c r="AJ50" s="198">
        <f t="shared" si="231"/>
        <v>0</v>
      </c>
      <c r="AK50" s="198">
        <f t="shared" si="179"/>
        <v>0</v>
      </c>
      <c r="AL50" s="198">
        <f t="shared" ref="AL50:AM50" si="232">SUM(AL51:AL54)</f>
        <v>0</v>
      </c>
      <c r="AM50" s="198">
        <f t="shared" si="232"/>
        <v>0</v>
      </c>
      <c r="AN50" s="198">
        <f t="shared" si="181"/>
        <v>0</v>
      </c>
      <c r="AO50" s="198">
        <f t="shared" ref="AO50:AP50" si="233">SUM(AO51:AO54)</f>
        <v>0</v>
      </c>
      <c r="AP50" s="198">
        <f t="shared" si="233"/>
        <v>0</v>
      </c>
      <c r="AQ50" s="198">
        <f t="shared" si="183"/>
        <v>0</v>
      </c>
      <c r="AR50" s="298"/>
    </row>
    <row r="51" spans="1:44" ht="30" customHeight="1">
      <c r="A51" s="294"/>
      <c r="B51" s="295"/>
      <c r="C51" s="296"/>
      <c r="D51" s="161" t="s">
        <v>37</v>
      </c>
      <c r="E51" s="190"/>
      <c r="F51" s="190">
        <f t="shared" si="208"/>
        <v>0</v>
      </c>
      <c r="G51" s="240">
        <f t="shared" si="184"/>
        <v>0</v>
      </c>
      <c r="H51" s="191"/>
      <c r="I51" s="190"/>
      <c r="J51" s="190">
        <f t="shared" si="210"/>
        <v>0</v>
      </c>
      <c r="K51" s="191"/>
      <c r="L51" s="190"/>
      <c r="M51" s="190">
        <f t="shared" si="163"/>
        <v>0</v>
      </c>
      <c r="N51" s="191"/>
      <c r="O51" s="190"/>
      <c r="P51" s="190">
        <f t="shared" si="165"/>
        <v>0</v>
      </c>
      <c r="Q51" s="191"/>
      <c r="R51" s="190"/>
      <c r="S51" s="190">
        <f t="shared" si="167"/>
        <v>0</v>
      </c>
      <c r="T51" s="191"/>
      <c r="U51" s="190"/>
      <c r="V51" s="190">
        <f t="shared" si="169"/>
        <v>0</v>
      </c>
      <c r="W51" s="191"/>
      <c r="X51" s="190"/>
      <c r="Y51" s="190">
        <f t="shared" si="171"/>
        <v>0</v>
      </c>
      <c r="Z51" s="191"/>
      <c r="AA51" s="190"/>
      <c r="AB51" s="190">
        <f t="shared" si="173"/>
        <v>0</v>
      </c>
      <c r="AC51" s="191"/>
      <c r="AD51" s="190"/>
      <c r="AE51" s="190">
        <f t="shared" si="175"/>
        <v>0</v>
      </c>
      <c r="AF51" s="191"/>
      <c r="AG51" s="190"/>
      <c r="AH51" s="190">
        <f t="shared" si="177"/>
        <v>0</v>
      </c>
      <c r="AI51" s="191"/>
      <c r="AJ51" s="190"/>
      <c r="AK51" s="190">
        <f t="shared" si="179"/>
        <v>0</v>
      </c>
      <c r="AL51" s="191"/>
      <c r="AM51" s="190"/>
      <c r="AN51" s="190">
        <f t="shared" si="181"/>
        <v>0</v>
      </c>
      <c r="AO51" s="191"/>
      <c r="AP51" s="190"/>
      <c r="AQ51" s="190">
        <f t="shared" si="183"/>
        <v>0</v>
      </c>
      <c r="AR51" s="298"/>
    </row>
    <row r="52" spans="1:44" ht="30" customHeight="1">
      <c r="A52" s="294"/>
      <c r="B52" s="295"/>
      <c r="C52" s="296"/>
      <c r="D52" s="161" t="s">
        <v>2</v>
      </c>
      <c r="E52" s="190"/>
      <c r="F52" s="190">
        <f t="shared" si="208"/>
        <v>0</v>
      </c>
      <c r="G52" s="240">
        <f t="shared" si="184"/>
        <v>0</v>
      </c>
      <c r="H52" s="191"/>
      <c r="I52" s="190"/>
      <c r="J52" s="190">
        <f t="shared" si="210"/>
        <v>0</v>
      </c>
      <c r="K52" s="191"/>
      <c r="L52" s="190"/>
      <c r="M52" s="190">
        <f t="shared" si="163"/>
        <v>0</v>
      </c>
      <c r="N52" s="191"/>
      <c r="O52" s="190"/>
      <c r="P52" s="190">
        <f t="shared" si="165"/>
        <v>0</v>
      </c>
      <c r="Q52" s="191"/>
      <c r="R52" s="190"/>
      <c r="S52" s="190">
        <f t="shared" si="167"/>
        <v>0</v>
      </c>
      <c r="T52" s="191"/>
      <c r="U52" s="190"/>
      <c r="V52" s="190">
        <f t="shared" si="169"/>
        <v>0</v>
      </c>
      <c r="W52" s="191"/>
      <c r="X52" s="190"/>
      <c r="Y52" s="190">
        <f t="shared" si="171"/>
        <v>0</v>
      </c>
      <c r="Z52" s="191"/>
      <c r="AA52" s="190"/>
      <c r="AB52" s="190">
        <f t="shared" si="173"/>
        <v>0</v>
      </c>
      <c r="AC52" s="191"/>
      <c r="AD52" s="190"/>
      <c r="AE52" s="190">
        <f t="shared" si="175"/>
        <v>0</v>
      </c>
      <c r="AF52" s="191"/>
      <c r="AG52" s="190"/>
      <c r="AH52" s="190">
        <f t="shared" si="177"/>
        <v>0</v>
      </c>
      <c r="AI52" s="191"/>
      <c r="AJ52" s="190"/>
      <c r="AK52" s="190">
        <f t="shared" si="179"/>
        <v>0</v>
      </c>
      <c r="AL52" s="191"/>
      <c r="AM52" s="190"/>
      <c r="AN52" s="190">
        <f t="shared" si="181"/>
        <v>0</v>
      </c>
      <c r="AO52" s="191"/>
      <c r="AP52" s="190"/>
      <c r="AQ52" s="190">
        <f t="shared" si="183"/>
        <v>0</v>
      </c>
      <c r="AR52" s="298"/>
    </row>
    <row r="53" spans="1:44" ht="30" customHeight="1">
      <c r="A53" s="294"/>
      <c r="B53" s="295"/>
      <c r="C53" s="296"/>
      <c r="D53" s="161" t="s">
        <v>43</v>
      </c>
      <c r="E53" s="190">
        <f>SUM(H53+K53+N53+Q53+T53+W53+Z53+AC53+AF53+AI53+AL53+AO53)</f>
        <v>1500</v>
      </c>
      <c r="F53" s="190">
        <f>SUM(I53+L53+O53+R53+U53+X53+AA53+AD53+AG53+AJ53+AM53+AP53)</f>
        <v>0</v>
      </c>
      <c r="G53" s="240">
        <f t="shared" si="184"/>
        <v>0</v>
      </c>
      <c r="H53" s="191">
        <v>0</v>
      </c>
      <c r="I53" s="190"/>
      <c r="J53" s="190">
        <f t="shared" si="210"/>
        <v>0</v>
      </c>
      <c r="K53" s="191">
        <v>0</v>
      </c>
      <c r="L53" s="190">
        <v>0</v>
      </c>
      <c r="M53" s="190">
        <f t="shared" si="163"/>
        <v>0</v>
      </c>
      <c r="N53" s="191">
        <v>0</v>
      </c>
      <c r="O53" s="190">
        <v>0</v>
      </c>
      <c r="P53" s="190">
        <f t="shared" si="165"/>
        <v>0</v>
      </c>
      <c r="Q53" s="191">
        <v>1500</v>
      </c>
      <c r="R53" s="190"/>
      <c r="S53" s="190">
        <f t="shared" si="167"/>
        <v>0</v>
      </c>
      <c r="T53" s="191">
        <v>0</v>
      </c>
      <c r="U53" s="190"/>
      <c r="V53" s="190">
        <f t="shared" si="169"/>
        <v>0</v>
      </c>
      <c r="W53" s="191">
        <v>0</v>
      </c>
      <c r="X53" s="190"/>
      <c r="Y53" s="190">
        <f t="shared" si="171"/>
        <v>0</v>
      </c>
      <c r="Z53" s="191">
        <v>0</v>
      </c>
      <c r="AA53" s="190"/>
      <c r="AB53" s="190">
        <f t="shared" si="173"/>
        <v>0</v>
      </c>
      <c r="AC53" s="191">
        <v>0</v>
      </c>
      <c r="AD53" s="190"/>
      <c r="AE53" s="190">
        <f t="shared" si="175"/>
        <v>0</v>
      </c>
      <c r="AF53" s="191">
        <v>0</v>
      </c>
      <c r="AG53" s="190"/>
      <c r="AH53" s="190">
        <f t="shared" si="177"/>
        <v>0</v>
      </c>
      <c r="AI53" s="191">
        <v>0</v>
      </c>
      <c r="AJ53" s="190"/>
      <c r="AK53" s="190">
        <f t="shared" si="179"/>
        <v>0</v>
      </c>
      <c r="AL53" s="191">
        <v>0</v>
      </c>
      <c r="AM53" s="190"/>
      <c r="AN53" s="190">
        <f t="shared" si="181"/>
        <v>0</v>
      </c>
      <c r="AO53" s="191">
        <v>0</v>
      </c>
      <c r="AP53" s="190"/>
      <c r="AQ53" s="190">
        <f t="shared" si="183"/>
        <v>0</v>
      </c>
      <c r="AR53" s="298"/>
    </row>
    <row r="54" spans="1:44" ht="30" customHeight="1">
      <c r="A54" s="294"/>
      <c r="B54" s="295"/>
      <c r="C54" s="296"/>
      <c r="D54" s="161" t="s">
        <v>263</v>
      </c>
      <c r="E54" s="190"/>
      <c r="F54" s="190"/>
      <c r="G54" s="240">
        <f t="shared" si="184"/>
        <v>0</v>
      </c>
      <c r="H54" s="191"/>
      <c r="I54" s="190"/>
      <c r="J54" s="190">
        <f t="shared" si="210"/>
        <v>0</v>
      </c>
      <c r="K54" s="191"/>
      <c r="L54" s="190"/>
      <c r="M54" s="190">
        <f t="shared" si="163"/>
        <v>0</v>
      </c>
      <c r="N54" s="191"/>
      <c r="O54" s="190"/>
      <c r="P54" s="190">
        <f t="shared" si="165"/>
        <v>0</v>
      </c>
      <c r="Q54" s="191"/>
      <c r="R54" s="190"/>
      <c r="S54" s="190">
        <f t="shared" si="167"/>
        <v>0</v>
      </c>
      <c r="T54" s="191"/>
      <c r="U54" s="190"/>
      <c r="V54" s="190">
        <f t="shared" si="169"/>
        <v>0</v>
      </c>
      <c r="W54" s="191"/>
      <c r="X54" s="190"/>
      <c r="Y54" s="190">
        <f t="shared" si="171"/>
        <v>0</v>
      </c>
      <c r="Z54" s="191"/>
      <c r="AA54" s="190"/>
      <c r="AB54" s="190">
        <f t="shared" si="173"/>
        <v>0</v>
      </c>
      <c r="AC54" s="191"/>
      <c r="AD54" s="190"/>
      <c r="AE54" s="190">
        <f t="shared" si="175"/>
        <v>0</v>
      </c>
      <c r="AF54" s="191"/>
      <c r="AG54" s="190"/>
      <c r="AH54" s="190">
        <f t="shared" si="177"/>
        <v>0</v>
      </c>
      <c r="AI54" s="191"/>
      <c r="AJ54" s="190"/>
      <c r="AK54" s="190">
        <f t="shared" si="179"/>
        <v>0</v>
      </c>
      <c r="AL54" s="191"/>
      <c r="AM54" s="190"/>
      <c r="AN54" s="190">
        <f t="shared" si="181"/>
        <v>0</v>
      </c>
      <c r="AO54" s="191"/>
      <c r="AP54" s="190"/>
      <c r="AQ54" s="190">
        <f t="shared" si="183"/>
        <v>0</v>
      </c>
      <c r="AR54" s="298"/>
    </row>
    <row r="55" spans="1:44" s="207" customFormat="1" ht="30" customHeight="1">
      <c r="A55" s="294" t="s">
        <v>332</v>
      </c>
      <c r="B55" s="295" t="s">
        <v>344</v>
      </c>
      <c r="C55" s="296" t="s">
        <v>331</v>
      </c>
      <c r="D55" s="189" t="s">
        <v>41</v>
      </c>
      <c r="E55" s="198">
        <f>SUM(E56:E59)</f>
        <v>1080</v>
      </c>
      <c r="F55" s="198">
        <f t="shared" ref="F55:I55" si="234">SUM(F56:F59)</f>
        <v>0</v>
      </c>
      <c r="G55" s="227">
        <f t="shared" si="184"/>
        <v>0</v>
      </c>
      <c r="H55" s="198">
        <f t="shared" si="234"/>
        <v>0</v>
      </c>
      <c r="I55" s="198">
        <f t="shared" si="234"/>
        <v>0</v>
      </c>
      <c r="J55" s="198">
        <f t="shared" si="210"/>
        <v>0</v>
      </c>
      <c r="K55" s="198">
        <f t="shared" ref="K55:L55" si="235">SUM(K56:K59)</f>
        <v>0</v>
      </c>
      <c r="L55" s="198">
        <f t="shared" si="235"/>
        <v>0</v>
      </c>
      <c r="M55" s="198">
        <f t="shared" si="163"/>
        <v>0</v>
      </c>
      <c r="N55" s="198">
        <f t="shared" ref="N55:O55" si="236">SUM(N56:N59)</f>
        <v>0</v>
      </c>
      <c r="O55" s="198">
        <f t="shared" si="236"/>
        <v>0</v>
      </c>
      <c r="P55" s="198">
        <f t="shared" si="165"/>
        <v>0</v>
      </c>
      <c r="Q55" s="198">
        <f t="shared" ref="Q55:R55" si="237">SUM(Q56:Q59)</f>
        <v>540</v>
      </c>
      <c r="R55" s="198">
        <f t="shared" si="237"/>
        <v>0</v>
      </c>
      <c r="S55" s="198">
        <f t="shared" si="167"/>
        <v>0</v>
      </c>
      <c r="T55" s="198">
        <f t="shared" ref="T55:U55" si="238">SUM(T56:T59)</f>
        <v>0</v>
      </c>
      <c r="U55" s="198">
        <f t="shared" si="238"/>
        <v>0</v>
      </c>
      <c r="V55" s="198">
        <f t="shared" si="169"/>
        <v>0</v>
      </c>
      <c r="W55" s="198">
        <f t="shared" ref="W55:X55" si="239">SUM(W56:W59)</f>
        <v>0</v>
      </c>
      <c r="X55" s="198">
        <f t="shared" si="239"/>
        <v>0</v>
      </c>
      <c r="Y55" s="198">
        <f t="shared" si="171"/>
        <v>0</v>
      </c>
      <c r="Z55" s="198">
        <f t="shared" ref="Z55:AA55" si="240">SUM(Z56:Z59)</f>
        <v>0</v>
      </c>
      <c r="AA55" s="198">
        <f t="shared" si="240"/>
        <v>0</v>
      </c>
      <c r="AB55" s="198">
        <f t="shared" si="173"/>
        <v>0</v>
      </c>
      <c r="AC55" s="198">
        <f t="shared" ref="AC55:AD55" si="241">SUM(AC56:AC59)</f>
        <v>0</v>
      </c>
      <c r="AD55" s="198">
        <f t="shared" si="241"/>
        <v>0</v>
      </c>
      <c r="AE55" s="198">
        <f t="shared" si="175"/>
        <v>0</v>
      </c>
      <c r="AF55" s="198">
        <f t="shared" ref="AF55:AG55" si="242">SUM(AF56:AF59)</f>
        <v>0</v>
      </c>
      <c r="AG55" s="198">
        <f t="shared" si="242"/>
        <v>0</v>
      </c>
      <c r="AH55" s="198">
        <f t="shared" si="177"/>
        <v>0</v>
      </c>
      <c r="AI55" s="198">
        <f t="shared" ref="AI55:AJ55" si="243">SUM(AI56:AI59)</f>
        <v>0</v>
      </c>
      <c r="AJ55" s="198">
        <f t="shared" si="243"/>
        <v>0</v>
      </c>
      <c r="AK55" s="198">
        <f t="shared" si="179"/>
        <v>0</v>
      </c>
      <c r="AL55" s="198">
        <f t="shared" ref="AL55:AM55" si="244">SUM(AL56:AL59)</f>
        <v>540</v>
      </c>
      <c r="AM55" s="198">
        <f t="shared" si="244"/>
        <v>0</v>
      </c>
      <c r="AN55" s="198">
        <f t="shared" si="181"/>
        <v>0</v>
      </c>
      <c r="AO55" s="198">
        <f t="shared" ref="AO55:AP55" si="245">SUM(AO56:AO59)</f>
        <v>0</v>
      </c>
      <c r="AP55" s="198">
        <f t="shared" si="245"/>
        <v>0</v>
      </c>
      <c r="AQ55" s="198">
        <f t="shared" si="183"/>
        <v>0</v>
      </c>
      <c r="AR55" s="298"/>
    </row>
    <row r="56" spans="1:44" ht="30" customHeight="1">
      <c r="A56" s="294"/>
      <c r="B56" s="295"/>
      <c r="C56" s="296"/>
      <c r="D56" s="161" t="s">
        <v>37</v>
      </c>
      <c r="E56" s="190"/>
      <c r="F56" s="190"/>
      <c r="G56" s="240">
        <f t="shared" si="184"/>
        <v>0</v>
      </c>
      <c r="H56" s="191"/>
      <c r="I56" s="190"/>
      <c r="J56" s="190">
        <f t="shared" si="210"/>
        <v>0</v>
      </c>
      <c r="K56" s="191"/>
      <c r="L56" s="190"/>
      <c r="M56" s="190">
        <f t="shared" si="163"/>
        <v>0</v>
      </c>
      <c r="N56" s="191"/>
      <c r="O56" s="190"/>
      <c r="P56" s="190">
        <f t="shared" si="165"/>
        <v>0</v>
      </c>
      <c r="Q56" s="191"/>
      <c r="R56" s="190"/>
      <c r="S56" s="190">
        <f t="shared" si="167"/>
        <v>0</v>
      </c>
      <c r="T56" s="191"/>
      <c r="U56" s="190"/>
      <c r="V56" s="190">
        <f t="shared" si="169"/>
        <v>0</v>
      </c>
      <c r="W56" s="191"/>
      <c r="X56" s="190"/>
      <c r="Y56" s="190">
        <f t="shared" si="171"/>
        <v>0</v>
      </c>
      <c r="Z56" s="191"/>
      <c r="AA56" s="190"/>
      <c r="AB56" s="190">
        <f t="shared" si="173"/>
        <v>0</v>
      </c>
      <c r="AC56" s="191"/>
      <c r="AD56" s="190"/>
      <c r="AE56" s="190">
        <f t="shared" si="175"/>
        <v>0</v>
      </c>
      <c r="AF56" s="191"/>
      <c r="AG56" s="190"/>
      <c r="AH56" s="190">
        <f t="shared" si="177"/>
        <v>0</v>
      </c>
      <c r="AI56" s="191"/>
      <c r="AJ56" s="190"/>
      <c r="AK56" s="190">
        <f t="shared" si="179"/>
        <v>0</v>
      </c>
      <c r="AL56" s="191"/>
      <c r="AM56" s="190"/>
      <c r="AN56" s="190">
        <f t="shared" si="181"/>
        <v>0</v>
      </c>
      <c r="AO56" s="191"/>
      <c r="AP56" s="190"/>
      <c r="AQ56" s="190">
        <f t="shared" si="183"/>
        <v>0</v>
      </c>
      <c r="AR56" s="298"/>
    </row>
    <row r="57" spans="1:44" ht="30" customHeight="1">
      <c r="A57" s="294"/>
      <c r="B57" s="295"/>
      <c r="C57" s="296"/>
      <c r="D57" s="161" t="s">
        <v>2</v>
      </c>
      <c r="E57" s="190"/>
      <c r="F57" s="190"/>
      <c r="G57" s="240">
        <f t="shared" si="184"/>
        <v>0</v>
      </c>
      <c r="H57" s="191"/>
      <c r="I57" s="190"/>
      <c r="J57" s="190">
        <f t="shared" si="210"/>
        <v>0</v>
      </c>
      <c r="K57" s="191"/>
      <c r="L57" s="190"/>
      <c r="M57" s="190">
        <f t="shared" si="163"/>
        <v>0</v>
      </c>
      <c r="N57" s="191"/>
      <c r="O57" s="190"/>
      <c r="P57" s="190">
        <f t="shared" si="165"/>
        <v>0</v>
      </c>
      <c r="Q57" s="191"/>
      <c r="R57" s="190"/>
      <c r="S57" s="190">
        <f t="shared" si="167"/>
        <v>0</v>
      </c>
      <c r="T57" s="191"/>
      <c r="U57" s="190"/>
      <c r="V57" s="190">
        <f t="shared" si="169"/>
        <v>0</v>
      </c>
      <c r="W57" s="191"/>
      <c r="X57" s="190"/>
      <c r="Y57" s="190">
        <f t="shared" si="171"/>
        <v>0</v>
      </c>
      <c r="Z57" s="191"/>
      <c r="AA57" s="190"/>
      <c r="AB57" s="190">
        <f t="shared" si="173"/>
        <v>0</v>
      </c>
      <c r="AC57" s="191"/>
      <c r="AD57" s="190"/>
      <c r="AE57" s="190">
        <f t="shared" si="175"/>
        <v>0</v>
      </c>
      <c r="AF57" s="191"/>
      <c r="AG57" s="190"/>
      <c r="AH57" s="190">
        <f t="shared" si="177"/>
        <v>0</v>
      </c>
      <c r="AI57" s="191"/>
      <c r="AJ57" s="190"/>
      <c r="AK57" s="190">
        <f t="shared" si="179"/>
        <v>0</v>
      </c>
      <c r="AL57" s="191"/>
      <c r="AM57" s="190"/>
      <c r="AN57" s="190">
        <f t="shared" si="181"/>
        <v>0</v>
      </c>
      <c r="AO57" s="191"/>
      <c r="AP57" s="190"/>
      <c r="AQ57" s="190">
        <f t="shared" si="183"/>
        <v>0</v>
      </c>
      <c r="AR57" s="298"/>
    </row>
    <row r="58" spans="1:44" ht="30" customHeight="1">
      <c r="A58" s="294"/>
      <c r="B58" s="295"/>
      <c r="C58" s="296"/>
      <c r="D58" s="161" t="s">
        <v>43</v>
      </c>
      <c r="E58" s="190">
        <f>SUM(H58+K58+N58+Q58+T58+W58+Z58+AC58+AF58+AI58+AL58+AO58)</f>
        <v>1080</v>
      </c>
      <c r="F58" s="190">
        <f>SUM(I58+L58+O58+R58+U58+X58+AA58+AD58+AG58+AJ58+AM58+AP58)</f>
        <v>0</v>
      </c>
      <c r="G58" s="240">
        <f t="shared" si="184"/>
        <v>0</v>
      </c>
      <c r="H58" s="191">
        <v>0</v>
      </c>
      <c r="I58" s="190">
        <v>0</v>
      </c>
      <c r="J58" s="190">
        <f t="shared" si="210"/>
        <v>0</v>
      </c>
      <c r="K58" s="191">
        <v>0</v>
      </c>
      <c r="L58" s="190">
        <v>0</v>
      </c>
      <c r="M58" s="190">
        <f t="shared" si="163"/>
        <v>0</v>
      </c>
      <c r="N58" s="191">
        <v>0</v>
      </c>
      <c r="O58" s="190"/>
      <c r="P58" s="190">
        <f t="shared" si="165"/>
        <v>0</v>
      </c>
      <c r="Q58" s="191">
        <v>540</v>
      </c>
      <c r="R58" s="190">
        <v>0</v>
      </c>
      <c r="S58" s="190">
        <f t="shared" si="167"/>
        <v>0</v>
      </c>
      <c r="T58" s="191">
        <v>0</v>
      </c>
      <c r="U58" s="190">
        <v>0</v>
      </c>
      <c r="V58" s="190">
        <f t="shared" si="169"/>
        <v>0</v>
      </c>
      <c r="W58" s="191">
        <v>0</v>
      </c>
      <c r="X58" s="190">
        <v>0</v>
      </c>
      <c r="Y58" s="190">
        <f t="shared" si="171"/>
        <v>0</v>
      </c>
      <c r="Z58" s="191">
        <v>0</v>
      </c>
      <c r="AA58" s="190">
        <v>0</v>
      </c>
      <c r="AB58" s="190">
        <f t="shared" si="173"/>
        <v>0</v>
      </c>
      <c r="AC58" s="191">
        <v>0</v>
      </c>
      <c r="AD58" s="190">
        <v>0</v>
      </c>
      <c r="AE58" s="190">
        <f t="shared" si="175"/>
        <v>0</v>
      </c>
      <c r="AF58" s="191">
        <v>0</v>
      </c>
      <c r="AG58" s="190">
        <v>0</v>
      </c>
      <c r="AH58" s="190">
        <f t="shared" si="177"/>
        <v>0</v>
      </c>
      <c r="AI58" s="191">
        <v>0</v>
      </c>
      <c r="AJ58" s="190">
        <v>0</v>
      </c>
      <c r="AK58" s="190">
        <f t="shared" si="179"/>
        <v>0</v>
      </c>
      <c r="AL58" s="191">
        <v>540</v>
      </c>
      <c r="AM58" s="190">
        <v>0</v>
      </c>
      <c r="AN58" s="190">
        <f t="shared" si="181"/>
        <v>0</v>
      </c>
      <c r="AO58" s="191">
        <v>0</v>
      </c>
      <c r="AP58" s="190">
        <v>0</v>
      </c>
      <c r="AQ58" s="190">
        <f t="shared" si="183"/>
        <v>0</v>
      </c>
      <c r="AR58" s="298"/>
    </row>
    <row r="59" spans="1:44" ht="30" customHeight="1">
      <c r="A59" s="294"/>
      <c r="B59" s="295"/>
      <c r="C59" s="296"/>
      <c r="D59" s="161" t="s">
        <v>263</v>
      </c>
      <c r="E59" s="190"/>
      <c r="F59" s="190"/>
      <c r="G59" s="240">
        <f t="shared" si="184"/>
        <v>0</v>
      </c>
      <c r="H59" s="191"/>
      <c r="I59" s="190"/>
      <c r="J59" s="190">
        <f t="shared" si="210"/>
        <v>0</v>
      </c>
      <c r="K59" s="191"/>
      <c r="L59" s="190"/>
      <c r="M59" s="190">
        <f t="shared" si="163"/>
        <v>0</v>
      </c>
      <c r="N59" s="191"/>
      <c r="O59" s="190"/>
      <c r="P59" s="190">
        <f t="shared" si="165"/>
        <v>0</v>
      </c>
      <c r="Q59" s="191"/>
      <c r="R59" s="190"/>
      <c r="S59" s="190">
        <f t="shared" si="167"/>
        <v>0</v>
      </c>
      <c r="T59" s="191"/>
      <c r="U59" s="190"/>
      <c r="V59" s="190">
        <f t="shared" si="169"/>
        <v>0</v>
      </c>
      <c r="W59" s="191"/>
      <c r="X59" s="190"/>
      <c r="Y59" s="190">
        <f t="shared" si="171"/>
        <v>0</v>
      </c>
      <c r="Z59" s="191"/>
      <c r="AA59" s="190"/>
      <c r="AB59" s="190">
        <f t="shared" si="173"/>
        <v>0</v>
      </c>
      <c r="AC59" s="191"/>
      <c r="AD59" s="190"/>
      <c r="AE59" s="190">
        <f t="shared" si="175"/>
        <v>0</v>
      </c>
      <c r="AF59" s="191"/>
      <c r="AG59" s="190"/>
      <c r="AH59" s="190">
        <f t="shared" si="177"/>
        <v>0</v>
      </c>
      <c r="AI59" s="191"/>
      <c r="AJ59" s="190"/>
      <c r="AK59" s="190">
        <f t="shared" si="179"/>
        <v>0</v>
      </c>
      <c r="AL59" s="191"/>
      <c r="AM59" s="190"/>
      <c r="AN59" s="190">
        <f t="shared" si="181"/>
        <v>0</v>
      </c>
      <c r="AO59" s="191"/>
      <c r="AP59" s="190"/>
      <c r="AQ59" s="190">
        <f t="shared" si="183"/>
        <v>0</v>
      </c>
      <c r="AR59" s="298"/>
    </row>
    <row r="60" spans="1:44" s="207" customFormat="1" ht="30" customHeight="1">
      <c r="A60" s="294" t="s">
        <v>317</v>
      </c>
      <c r="B60" s="295" t="s">
        <v>345</v>
      </c>
      <c r="C60" s="296" t="s">
        <v>333</v>
      </c>
      <c r="D60" s="189" t="s">
        <v>41</v>
      </c>
      <c r="E60" s="198">
        <f>SUM(E61:E64)</f>
        <v>300</v>
      </c>
      <c r="F60" s="198">
        <f t="shared" ref="F60:I60" si="246">SUM(F61:F64)</f>
        <v>63.800000000000004</v>
      </c>
      <c r="G60" s="227">
        <f t="shared" si="184"/>
        <v>21.266666666666666</v>
      </c>
      <c r="H60" s="198">
        <f t="shared" si="246"/>
        <v>13.7</v>
      </c>
      <c r="I60" s="198">
        <f t="shared" si="246"/>
        <v>13.7</v>
      </c>
      <c r="J60" s="198">
        <f t="shared" si="210"/>
        <v>100</v>
      </c>
      <c r="K60" s="198">
        <f t="shared" ref="K60:L60" si="247">SUM(K61:K64)</f>
        <v>39.5</v>
      </c>
      <c r="L60" s="198">
        <f t="shared" si="247"/>
        <v>39.5</v>
      </c>
      <c r="M60" s="198">
        <f t="shared" si="163"/>
        <v>100</v>
      </c>
      <c r="N60" s="198">
        <f t="shared" ref="N60:O60" si="248">SUM(N61:N64)</f>
        <v>10.6</v>
      </c>
      <c r="O60" s="198">
        <f t="shared" si="248"/>
        <v>10.6</v>
      </c>
      <c r="P60" s="198">
        <f t="shared" si="165"/>
        <v>100</v>
      </c>
      <c r="Q60" s="198">
        <f t="shared" ref="Q60:R60" si="249">SUM(Q61:Q64)</f>
        <v>27</v>
      </c>
      <c r="R60" s="198">
        <f t="shared" si="249"/>
        <v>0</v>
      </c>
      <c r="S60" s="198">
        <f t="shared" si="167"/>
        <v>0</v>
      </c>
      <c r="T60" s="198">
        <f t="shared" ref="T60:U60" si="250">SUM(T61:T64)</f>
        <v>27</v>
      </c>
      <c r="U60" s="198">
        <f t="shared" si="250"/>
        <v>0</v>
      </c>
      <c r="V60" s="198">
        <f t="shared" si="169"/>
        <v>0</v>
      </c>
      <c r="W60" s="198">
        <f t="shared" ref="W60:X60" si="251">SUM(W61:W64)</f>
        <v>27</v>
      </c>
      <c r="X60" s="198">
        <f t="shared" si="251"/>
        <v>0</v>
      </c>
      <c r="Y60" s="198">
        <f t="shared" si="171"/>
        <v>0</v>
      </c>
      <c r="Z60" s="198">
        <f t="shared" ref="Z60:AA60" si="252">SUM(Z61:Z64)</f>
        <v>27</v>
      </c>
      <c r="AA60" s="198">
        <f t="shared" si="252"/>
        <v>0</v>
      </c>
      <c r="AB60" s="198">
        <f t="shared" si="173"/>
        <v>0</v>
      </c>
      <c r="AC60" s="198">
        <f t="shared" ref="AC60:AD60" si="253">SUM(AC61:AC64)</f>
        <v>27</v>
      </c>
      <c r="AD60" s="198">
        <f t="shared" si="253"/>
        <v>0</v>
      </c>
      <c r="AE60" s="198">
        <f t="shared" si="175"/>
        <v>0</v>
      </c>
      <c r="AF60" s="198">
        <f t="shared" ref="AF60:AG60" si="254">SUM(AF61:AF64)</f>
        <v>27</v>
      </c>
      <c r="AG60" s="198">
        <f t="shared" si="254"/>
        <v>0</v>
      </c>
      <c r="AH60" s="198">
        <f t="shared" si="177"/>
        <v>0</v>
      </c>
      <c r="AI60" s="198">
        <f t="shared" ref="AI60:AJ60" si="255">SUM(AI61:AI64)</f>
        <v>27</v>
      </c>
      <c r="AJ60" s="198">
        <f t="shared" si="255"/>
        <v>0</v>
      </c>
      <c r="AK60" s="198">
        <f t="shared" si="179"/>
        <v>0</v>
      </c>
      <c r="AL60" s="198">
        <f t="shared" ref="AL60:AM60" si="256">SUM(AL61:AL64)</f>
        <v>27</v>
      </c>
      <c r="AM60" s="198">
        <f t="shared" si="256"/>
        <v>0</v>
      </c>
      <c r="AN60" s="198">
        <f t="shared" si="181"/>
        <v>0</v>
      </c>
      <c r="AO60" s="198">
        <f t="shared" ref="AO60:AP60" si="257">SUM(AO61:AO64)</f>
        <v>20.2</v>
      </c>
      <c r="AP60" s="198">
        <f t="shared" si="257"/>
        <v>0</v>
      </c>
      <c r="AQ60" s="198">
        <f t="shared" si="183"/>
        <v>0</v>
      </c>
      <c r="AR60" s="298"/>
    </row>
    <row r="61" spans="1:44" ht="30" customHeight="1">
      <c r="A61" s="294"/>
      <c r="B61" s="295"/>
      <c r="C61" s="296"/>
      <c r="D61" s="161" t="s">
        <v>37</v>
      </c>
      <c r="E61" s="190"/>
      <c r="F61" s="190"/>
      <c r="G61" s="240">
        <f t="shared" si="184"/>
        <v>0</v>
      </c>
      <c r="H61" s="191"/>
      <c r="I61" s="190"/>
      <c r="J61" s="190">
        <f t="shared" si="210"/>
        <v>0</v>
      </c>
      <c r="K61" s="191"/>
      <c r="L61" s="190"/>
      <c r="M61" s="190">
        <f t="shared" si="163"/>
        <v>0</v>
      </c>
      <c r="N61" s="191"/>
      <c r="O61" s="190"/>
      <c r="P61" s="190">
        <f t="shared" si="165"/>
        <v>0</v>
      </c>
      <c r="Q61" s="191"/>
      <c r="R61" s="190"/>
      <c r="S61" s="190">
        <f t="shared" si="167"/>
        <v>0</v>
      </c>
      <c r="T61" s="191"/>
      <c r="U61" s="190"/>
      <c r="V61" s="190">
        <f t="shared" si="169"/>
        <v>0</v>
      </c>
      <c r="W61" s="191"/>
      <c r="X61" s="190"/>
      <c r="Y61" s="190">
        <f t="shared" si="171"/>
        <v>0</v>
      </c>
      <c r="Z61" s="191"/>
      <c r="AA61" s="190"/>
      <c r="AB61" s="190">
        <f t="shared" si="173"/>
        <v>0</v>
      </c>
      <c r="AC61" s="191"/>
      <c r="AD61" s="190"/>
      <c r="AE61" s="190">
        <f t="shared" si="175"/>
        <v>0</v>
      </c>
      <c r="AF61" s="191"/>
      <c r="AG61" s="190"/>
      <c r="AH61" s="190">
        <f t="shared" si="177"/>
        <v>0</v>
      </c>
      <c r="AI61" s="191"/>
      <c r="AJ61" s="190"/>
      <c r="AK61" s="190">
        <f t="shared" si="179"/>
        <v>0</v>
      </c>
      <c r="AL61" s="191"/>
      <c r="AM61" s="190"/>
      <c r="AN61" s="190">
        <f t="shared" si="181"/>
        <v>0</v>
      </c>
      <c r="AO61" s="191"/>
      <c r="AP61" s="190"/>
      <c r="AQ61" s="190">
        <f t="shared" si="183"/>
        <v>0</v>
      </c>
      <c r="AR61" s="298"/>
    </row>
    <row r="62" spans="1:44" ht="30" customHeight="1">
      <c r="A62" s="294"/>
      <c r="B62" s="295"/>
      <c r="C62" s="296"/>
      <c r="D62" s="161" t="s">
        <v>2</v>
      </c>
      <c r="E62" s="190"/>
      <c r="F62" s="190"/>
      <c r="G62" s="240">
        <f t="shared" si="184"/>
        <v>0</v>
      </c>
      <c r="H62" s="191"/>
      <c r="I62" s="190"/>
      <c r="J62" s="190">
        <f t="shared" si="210"/>
        <v>0</v>
      </c>
      <c r="K62" s="191"/>
      <c r="L62" s="190"/>
      <c r="M62" s="190">
        <f t="shared" si="163"/>
        <v>0</v>
      </c>
      <c r="N62" s="191"/>
      <c r="O62" s="190"/>
      <c r="P62" s="190">
        <f t="shared" si="165"/>
        <v>0</v>
      </c>
      <c r="Q62" s="191"/>
      <c r="R62" s="190"/>
      <c r="S62" s="190">
        <f t="shared" si="167"/>
        <v>0</v>
      </c>
      <c r="T62" s="191"/>
      <c r="U62" s="190"/>
      <c r="V62" s="190">
        <f t="shared" si="169"/>
        <v>0</v>
      </c>
      <c r="W62" s="191"/>
      <c r="X62" s="190"/>
      <c r="Y62" s="190">
        <f t="shared" si="171"/>
        <v>0</v>
      </c>
      <c r="Z62" s="191"/>
      <c r="AA62" s="190"/>
      <c r="AB62" s="190">
        <f t="shared" si="173"/>
        <v>0</v>
      </c>
      <c r="AC62" s="191"/>
      <c r="AD62" s="190"/>
      <c r="AE62" s="190">
        <f t="shared" si="175"/>
        <v>0</v>
      </c>
      <c r="AF62" s="191"/>
      <c r="AG62" s="190"/>
      <c r="AH62" s="190">
        <f t="shared" si="177"/>
        <v>0</v>
      </c>
      <c r="AI62" s="191"/>
      <c r="AJ62" s="190"/>
      <c r="AK62" s="190">
        <f t="shared" si="179"/>
        <v>0</v>
      </c>
      <c r="AL62" s="191"/>
      <c r="AM62" s="190"/>
      <c r="AN62" s="190">
        <f t="shared" si="181"/>
        <v>0</v>
      </c>
      <c r="AO62" s="191"/>
      <c r="AP62" s="190"/>
      <c r="AQ62" s="190">
        <f t="shared" si="183"/>
        <v>0</v>
      </c>
      <c r="AR62" s="298"/>
    </row>
    <row r="63" spans="1:44" ht="30" customHeight="1">
      <c r="A63" s="294"/>
      <c r="B63" s="295"/>
      <c r="C63" s="296"/>
      <c r="D63" s="161" t="s">
        <v>43</v>
      </c>
      <c r="E63" s="190">
        <f>SUM(H63+K63+N63+Q63+T63+W63+Z63+AC63+AF63+AI63+AL63+AO63)</f>
        <v>300</v>
      </c>
      <c r="F63" s="190">
        <f>SUM(I63+L63+O63+R63+U63+X63+AA63+AD63+AG63+AJ63+AM63+AP63)</f>
        <v>63.800000000000004</v>
      </c>
      <c r="G63" s="240">
        <f t="shared" si="184"/>
        <v>21.266666666666666</v>
      </c>
      <c r="H63" s="191">
        <v>13.7</v>
      </c>
      <c r="I63" s="190">
        <v>13.7</v>
      </c>
      <c r="J63" s="190">
        <f t="shared" si="210"/>
        <v>100</v>
      </c>
      <c r="K63" s="191">
        <v>39.5</v>
      </c>
      <c r="L63" s="190">
        <v>39.5</v>
      </c>
      <c r="M63" s="190">
        <f t="shared" si="163"/>
        <v>100</v>
      </c>
      <c r="N63" s="191">
        <v>10.6</v>
      </c>
      <c r="O63" s="190">
        <v>10.6</v>
      </c>
      <c r="P63" s="190">
        <f t="shared" si="165"/>
        <v>100</v>
      </c>
      <c r="Q63" s="191">
        <v>27</v>
      </c>
      <c r="R63" s="190"/>
      <c r="S63" s="190">
        <f t="shared" si="167"/>
        <v>0</v>
      </c>
      <c r="T63" s="191">
        <v>27</v>
      </c>
      <c r="U63" s="190"/>
      <c r="V63" s="190">
        <f t="shared" si="169"/>
        <v>0</v>
      </c>
      <c r="W63" s="191">
        <v>27</v>
      </c>
      <c r="X63" s="190"/>
      <c r="Y63" s="190">
        <f t="shared" si="171"/>
        <v>0</v>
      </c>
      <c r="Z63" s="191">
        <v>27</v>
      </c>
      <c r="AA63" s="190"/>
      <c r="AB63" s="190">
        <f t="shared" si="173"/>
        <v>0</v>
      </c>
      <c r="AC63" s="191">
        <v>27</v>
      </c>
      <c r="AD63" s="190"/>
      <c r="AE63" s="190">
        <f t="shared" si="175"/>
        <v>0</v>
      </c>
      <c r="AF63" s="191">
        <v>27</v>
      </c>
      <c r="AG63" s="190"/>
      <c r="AH63" s="190">
        <f t="shared" si="177"/>
        <v>0</v>
      </c>
      <c r="AI63" s="191">
        <v>27</v>
      </c>
      <c r="AJ63" s="190"/>
      <c r="AK63" s="190">
        <f t="shared" si="179"/>
        <v>0</v>
      </c>
      <c r="AL63" s="191">
        <v>27</v>
      </c>
      <c r="AM63" s="190"/>
      <c r="AN63" s="190">
        <f t="shared" si="181"/>
        <v>0</v>
      </c>
      <c r="AO63" s="191">
        <v>20.2</v>
      </c>
      <c r="AP63" s="190"/>
      <c r="AQ63" s="190">
        <f t="shared" si="183"/>
        <v>0</v>
      </c>
      <c r="AR63" s="298"/>
    </row>
    <row r="64" spans="1:44" ht="30" customHeight="1">
      <c r="A64" s="306"/>
      <c r="B64" s="307"/>
      <c r="C64" s="308"/>
      <c r="D64" s="205" t="s">
        <v>263</v>
      </c>
      <c r="E64" s="206"/>
      <c r="F64" s="206"/>
      <c r="G64" s="240">
        <f t="shared" si="184"/>
        <v>0</v>
      </c>
      <c r="H64" s="217"/>
      <c r="I64" s="206"/>
      <c r="J64" s="190">
        <f t="shared" si="210"/>
        <v>0</v>
      </c>
      <c r="K64" s="217"/>
      <c r="L64" s="206"/>
      <c r="M64" s="190">
        <f t="shared" si="163"/>
        <v>0</v>
      </c>
      <c r="N64" s="217"/>
      <c r="O64" s="206"/>
      <c r="P64" s="190">
        <f t="shared" si="165"/>
        <v>0</v>
      </c>
      <c r="Q64" s="217"/>
      <c r="R64" s="206"/>
      <c r="S64" s="190">
        <f t="shared" si="167"/>
        <v>0</v>
      </c>
      <c r="T64" s="217"/>
      <c r="U64" s="206"/>
      <c r="V64" s="190">
        <f t="shared" si="169"/>
        <v>0</v>
      </c>
      <c r="W64" s="217"/>
      <c r="X64" s="206"/>
      <c r="Y64" s="190">
        <f t="shared" si="171"/>
        <v>0</v>
      </c>
      <c r="Z64" s="217"/>
      <c r="AA64" s="206"/>
      <c r="AB64" s="190">
        <f t="shared" si="173"/>
        <v>0</v>
      </c>
      <c r="AC64" s="217"/>
      <c r="AD64" s="206"/>
      <c r="AE64" s="190">
        <f t="shared" si="175"/>
        <v>0</v>
      </c>
      <c r="AF64" s="217"/>
      <c r="AG64" s="206"/>
      <c r="AH64" s="190">
        <f t="shared" si="177"/>
        <v>0</v>
      </c>
      <c r="AI64" s="217"/>
      <c r="AJ64" s="206"/>
      <c r="AK64" s="190">
        <f t="shared" si="179"/>
        <v>0</v>
      </c>
      <c r="AL64" s="217"/>
      <c r="AM64" s="206"/>
      <c r="AN64" s="190">
        <f t="shared" si="181"/>
        <v>0</v>
      </c>
      <c r="AO64" s="217"/>
      <c r="AP64" s="206"/>
      <c r="AQ64" s="190">
        <f t="shared" si="183"/>
        <v>0</v>
      </c>
      <c r="AR64" s="305"/>
    </row>
    <row r="65" spans="1:44" s="203" customFormat="1" ht="30" customHeight="1">
      <c r="A65" s="294" t="s">
        <v>336</v>
      </c>
      <c r="B65" s="295" t="s">
        <v>346</v>
      </c>
      <c r="C65" s="296" t="s">
        <v>333</v>
      </c>
      <c r="D65" s="189" t="s">
        <v>41</v>
      </c>
      <c r="E65" s="198">
        <f>SUM(E66:E69)</f>
        <v>750</v>
      </c>
      <c r="F65" s="198">
        <f t="shared" ref="F65:I65" si="258">SUM(F66:F69)</f>
        <v>301.5</v>
      </c>
      <c r="G65" s="227">
        <f t="shared" si="184"/>
        <v>40.200000000000003</v>
      </c>
      <c r="H65" s="198">
        <f t="shared" si="258"/>
        <v>0</v>
      </c>
      <c r="I65" s="198">
        <f t="shared" si="258"/>
        <v>0</v>
      </c>
      <c r="J65" s="198">
        <f t="shared" si="210"/>
        <v>0</v>
      </c>
      <c r="K65" s="198">
        <f t="shared" ref="K65:L65" si="259">SUM(K66:K69)</f>
        <v>244.1</v>
      </c>
      <c r="L65" s="198">
        <f t="shared" si="259"/>
        <v>244.1</v>
      </c>
      <c r="M65" s="198">
        <f t="shared" si="163"/>
        <v>100</v>
      </c>
      <c r="N65" s="198">
        <f t="shared" ref="N65:O65" si="260">SUM(N66:N69)</f>
        <v>57.4</v>
      </c>
      <c r="O65" s="198">
        <f t="shared" si="260"/>
        <v>57.4</v>
      </c>
      <c r="P65" s="198">
        <f t="shared" si="165"/>
        <v>100</v>
      </c>
      <c r="Q65" s="198">
        <f t="shared" ref="Q65:R65" si="261">SUM(Q66:Q69)</f>
        <v>62.5</v>
      </c>
      <c r="R65" s="198">
        <f t="shared" si="261"/>
        <v>0</v>
      </c>
      <c r="S65" s="198">
        <f t="shared" si="167"/>
        <v>0</v>
      </c>
      <c r="T65" s="198">
        <f t="shared" ref="T65:U65" si="262">SUM(T66:T69)</f>
        <v>62.5</v>
      </c>
      <c r="U65" s="198">
        <f t="shared" si="262"/>
        <v>0</v>
      </c>
      <c r="V65" s="198">
        <f t="shared" si="169"/>
        <v>0</v>
      </c>
      <c r="W65" s="198">
        <f t="shared" ref="W65:X65" si="263">SUM(W66:W69)</f>
        <v>62.5</v>
      </c>
      <c r="X65" s="198">
        <f t="shared" si="263"/>
        <v>0</v>
      </c>
      <c r="Y65" s="198">
        <f t="shared" si="171"/>
        <v>0</v>
      </c>
      <c r="Z65" s="198">
        <f t="shared" ref="Z65:AA65" si="264">SUM(Z66:Z69)</f>
        <v>62.5</v>
      </c>
      <c r="AA65" s="198">
        <f t="shared" si="264"/>
        <v>0</v>
      </c>
      <c r="AB65" s="198">
        <f t="shared" si="173"/>
        <v>0</v>
      </c>
      <c r="AC65" s="198">
        <f t="shared" ref="AC65:AD65" si="265">SUM(AC66:AC69)</f>
        <v>62.5</v>
      </c>
      <c r="AD65" s="198">
        <f t="shared" si="265"/>
        <v>0</v>
      </c>
      <c r="AE65" s="198">
        <f t="shared" si="175"/>
        <v>0</v>
      </c>
      <c r="AF65" s="198">
        <f t="shared" ref="AF65:AG65" si="266">SUM(AF66:AF69)</f>
        <v>62.5</v>
      </c>
      <c r="AG65" s="198">
        <f t="shared" si="266"/>
        <v>0</v>
      </c>
      <c r="AH65" s="198">
        <f t="shared" si="177"/>
        <v>0</v>
      </c>
      <c r="AI65" s="198">
        <f t="shared" ref="AI65:AJ65" si="267">SUM(AI66:AI69)</f>
        <v>62.5</v>
      </c>
      <c r="AJ65" s="198">
        <f t="shared" si="267"/>
        <v>0</v>
      </c>
      <c r="AK65" s="198">
        <f t="shared" si="179"/>
        <v>0</v>
      </c>
      <c r="AL65" s="198">
        <f t="shared" ref="AL65:AM65" si="268">SUM(AL66:AL69)</f>
        <v>11</v>
      </c>
      <c r="AM65" s="198">
        <f t="shared" si="268"/>
        <v>0</v>
      </c>
      <c r="AN65" s="198">
        <f t="shared" si="181"/>
        <v>0</v>
      </c>
      <c r="AO65" s="198">
        <f t="shared" ref="AO65:AP65" si="269">SUM(AO66:AO69)</f>
        <v>0</v>
      </c>
      <c r="AP65" s="198">
        <f t="shared" si="269"/>
        <v>0</v>
      </c>
      <c r="AQ65" s="198">
        <f t="shared" si="183"/>
        <v>0</v>
      </c>
      <c r="AR65" s="360"/>
    </row>
    <row r="66" spans="1:44" ht="30" customHeight="1">
      <c r="A66" s="294"/>
      <c r="B66" s="295"/>
      <c r="C66" s="296"/>
      <c r="D66" s="161" t="s">
        <v>37</v>
      </c>
      <c r="E66" s="190"/>
      <c r="F66" s="190"/>
      <c r="G66" s="240">
        <f t="shared" si="184"/>
        <v>0</v>
      </c>
      <c r="H66" s="191"/>
      <c r="I66" s="190"/>
      <c r="J66" s="190">
        <f t="shared" si="210"/>
        <v>0</v>
      </c>
      <c r="K66" s="191"/>
      <c r="L66" s="190"/>
      <c r="M66" s="190">
        <f t="shared" si="163"/>
        <v>0</v>
      </c>
      <c r="N66" s="191"/>
      <c r="O66" s="190"/>
      <c r="P66" s="190">
        <f t="shared" si="165"/>
        <v>0</v>
      </c>
      <c r="Q66" s="191"/>
      <c r="R66" s="190"/>
      <c r="S66" s="190">
        <f t="shared" si="167"/>
        <v>0</v>
      </c>
      <c r="T66" s="191"/>
      <c r="U66" s="190"/>
      <c r="V66" s="190">
        <f t="shared" si="169"/>
        <v>0</v>
      </c>
      <c r="W66" s="191"/>
      <c r="X66" s="190"/>
      <c r="Y66" s="190">
        <f t="shared" si="171"/>
        <v>0</v>
      </c>
      <c r="Z66" s="191"/>
      <c r="AA66" s="190"/>
      <c r="AB66" s="190">
        <f t="shared" si="173"/>
        <v>0</v>
      </c>
      <c r="AC66" s="191"/>
      <c r="AD66" s="190"/>
      <c r="AE66" s="190">
        <f t="shared" si="175"/>
        <v>0</v>
      </c>
      <c r="AF66" s="191"/>
      <c r="AG66" s="190"/>
      <c r="AH66" s="190">
        <f t="shared" si="177"/>
        <v>0</v>
      </c>
      <c r="AI66" s="191"/>
      <c r="AJ66" s="190"/>
      <c r="AK66" s="190">
        <f t="shared" si="179"/>
        <v>0</v>
      </c>
      <c r="AL66" s="191"/>
      <c r="AM66" s="190"/>
      <c r="AN66" s="190">
        <f t="shared" si="181"/>
        <v>0</v>
      </c>
      <c r="AO66" s="191"/>
      <c r="AP66" s="190"/>
      <c r="AQ66" s="190">
        <f t="shared" si="183"/>
        <v>0</v>
      </c>
      <c r="AR66" s="360"/>
    </row>
    <row r="67" spans="1:44" ht="30" customHeight="1">
      <c r="A67" s="294"/>
      <c r="B67" s="295"/>
      <c r="C67" s="296"/>
      <c r="D67" s="161" t="s">
        <v>2</v>
      </c>
      <c r="E67" s="190"/>
      <c r="F67" s="190"/>
      <c r="G67" s="240">
        <f t="shared" si="184"/>
        <v>0</v>
      </c>
      <c r="H67" s="191"/>
      <c r="I67" s="190"/>
      <c r="J67" s="190">
        <f t="shared" si="210"/>
        <v>0</v>
      </c>
      <c r="K67" s="191"/>
      <c r="L67" s="190"/>
      <c r="M67" s="190">
        <f t="shared" si="163"/>
        <v>0</v>
      </c>
      <c r="N67" s="191"/>
      <c r="O67" s="190"/>
      <c r="P67" s="190">
        <f t="shared" si="165"/>
        <v>0</v>
      </c>
      <c r="Q67" s="191"/>
      <c r="R67" s="190"/>
      <c r="S67" s="190">
        <f t="shared" si="167"/>
        <v>0</v>
      </c>
      <c r="T67" s="191"/>
      <c r="U67" s="190"/>
      <c r="V67" s="190">
        <f t="shared" si="169"/>
        <v>0</v>
      </c>
      <c r="W67" s="191"/>
      <c r="X67" s="190"/>
      <c r="Y67" s="190">
        <f t="shared" si="171"/>
        <v>0</v>
      </c>
      <c r="Z67" s="191"/>
      <c r="AA67" s="190"/>
      <c r="AB67" s="190">
        <f t="shared" si="173"/>
        <v>0</v>
      </c>
      <c r="AC67" s="191"/>
      <c r="AD67" s="190"/>
      <c r="AE67" s="190">
        <f t="shared" si="175"/>
        <v>0</v>
      </c>
      <c r="AF67" s="191"/>
      <c r="AG67" s="190"/>
      <c r="AH67" s="190">
        <f t="shared" si="177"/>
        <v>0</v>
      </c>
      <c r="AI67" s="191"/>
      <c r="AJ67" s="190"/>
      <c r="AK67" s="190">
        <f t="shared" si="179"/>
        <v>0</v>
      </c>
      <c r="AL67" s="191"/>
      <c r="AM67" s="190"/>
      <c r="AN67" s="190">
        <f t="shared" si="181"/>
        <v>0</v>
      </c>
      <c r="AO67" s="191"/>
      <c r="AP67" s="190"/>
      <c r="AQ67" s="190">
        <f t="shared" si="183"/>
        <v>0</v>
      </c>
      <c r="AR67" s="360"/>
    </row>
    <row r="68" spans="1:44" ht="30" customHeight="1">
      <c r="A68" s="294"/>
      <c r="B68" s="295"/>
      <c r="C68" s="296"/>
      <c r="D68" s="161" t="s">
        <v>43</v>
      </c>
      <c r="E68" s="190">
        <f>H68+K68+N68+Q68+T68+W68+Z68+AC68+AF68+AI68+AL68+AO68</f>
        <v>750</v>
      </c>
      <c r="F68" s="190">
        <f>I68+L68+O68+R68+U68+X68+AA68+AD68+AG68+AJ68+AM68+AP68</f>
        <v>301.5</v>
      </c>
      <c r="G68" s="240">
        <f t="shared" si="184"/>
        <v>40.200000000000003</v>
      </c>
      <c r="H68" s="191"/>
      <c r="I68" s="190"/>
      <c r="J68" s="190">
        <f t="shared" si="210"/>
        <v>0</v>
      </c>
      <c r="K68" s="191">
        <v>244.1</v>
      </c>
      <c r="L68" s="190">
        <v>244.1</v>
      </c>
      <c r="M68" s="190">
        <f t="shared" si="163"/>
        <v>100</v>
      </c>
      <c r="N68" s="191">
        <v>57.4</v>
      </c>
      <c r="O68" s="190">
        <v>57.4</v>
      </c>
      <c r="P68" s="190">
        <f t="shared" si="165"/>
        <v>100</v>
      </c>
      <c r="Q68" s="191">
        <v>62.5</v>
      </c>
      <c r="R68" s="190"/>
      <c r="S68" s="190">
        <f t="shared" si="167"/>
        <v>0</v>
      </c>
      <c r="T68" s="191">
        <v>62.5</v>
      </c>
      <c r="U68" s="190"/>
      <c r="V68" s="190">
        <f t="shared" si="169"/>
        <v>0</v>
      </c>
      <c r="W68" s="191">
        <v>62.5</v>
      </c>
      <c r="X68" s="190"/>
      <c r="Y68" s="190">
        <f t="shared" si="171"/>
        <v>0</v>
      </c>
      <c r="Z68" s="191">
        <v>62.5</v>
      </c>
      <c r="AA68" s="190"/>
      <c r="AB68" s="190">
        <f t="shared" si="173"/>
        <v>0</v>
      </c>
      <c r="AC68" s="191">
        <v>62.5</v>
      </c>
      <c r="AD68" s="190"/>
      <c r="AE68" s="190">
        <f t="shared" si="175"/>
        <v>0</v>
      </c>
      <c r="AF68" s="191">
        <v>62.5</v>
      </c>
      <c r="AG68" s="190"/>
      <c r="AH68" s="190">
        <f t="shared" si="177"/>
        <v>0</v>
      </c>
      <c r="AI68" s="191">
        <v>62.5</v>
      </c>
      <c r="AJ68" s="190"/>
      <c r="AK68" s="190">
        <f t="shared" si="179"/>
        <v>0</v>
      </c>
      <c r="AL68" s="191">
        <v>11</v>
      </c>
      <c r="AM68" s="190"/>
      <c r="AN68" s="190">
        <f t="shared" si="181"/>
        <v>0</v>
      </c>
      <c r="AO68" s="191"/>
      <c r="AP68" s="190"/>
      <c r="AQ68" s="190">
        <f t="shared" si="183"/>
        <v>0</v>
      </c>
      <c r="AR68" s="360"/>
    </row>
    <row r="69" spans="1:44" ht="30" customHeight="1">
      <c r="A69" s="294"/>
      <c r="B69" s="295"/>
      <c r="C69" s="296"/>
      <c r="D69" s="161" t="s">
        <v>263</v>
      </c>
      <c r="E69" s="190"/>
      <c r="F69" s="190"/>
      <c r="G69" s="240">
        <f t="shared" si="184"/>
        <v>0</v>
      </c>
      <c r="H69" s="191"/>
      <c r="I69" s="190"/>
      <c r="J69" s="190">
        <f t="shared" si="210"/>
        <v>0</v>
      </c>
      <c r="K69" s="191"/>
      <c r="L69" s="190"/>
      <c r="M69" s="190">
        <f t="shared" si="163"/>
        <v>0</v>
      </c>
      <c r="N69" s="191"/>
      <c r="O69" s="190"/>
      <c r="P69" s="190">
        <f t="shared" si="165"/>
        <v>0</v>
      </c>
      <c r="Q69" s="191"/>
      <c r="R69" s="190"/>
      <c r="S69" s="190">
        <f t="shared" si="167"/>
        <v>0</v>
      </c>
      <c r="T69" s="191"/>
      <c r="U69" s="190"/>
      <c r="V69" s="190">
        <f t="shared" si="169"/>
        <v>0</v>
      </c>
      <c r="W69" s="191"/>
      <c r="X69" s="190"/>
      <c r="Y69" s="190">
        <f t="shared" si="171"/>
        <v>0</v>
      </c>
      <c r="Z69" s="191"/>
      <c r="AA69" s="190"/>
      <c r="AB69" s="190">
        <f t="shared" si="173"/>
        <v>0</v>
      </c>
      <c r="AC69" s="191"/>
      <c r="AD69" s="190"/>
      <c r="AE69" s="190">
        <f t="shared" si="175"/>
        <v>0</v>
      </c>
      <c r="AF69" s="191"/>
      <c r="AG69" s="190"/>
      <c r="AH69" s="190">
        <f t="shared" si="177"/>
        <v>0</v>
      </c>
      <c r="AI69" s="191"/>
      <c r="AJ69" s="190"/>
      <c r="AK69" s="190">
        <f t="shared" si="179"/>
        <v>0</v>
      </c>
      <c r="AL69" s="191"/>
      <c r="AM69" s="190"/>
      <c r="AN69" s="190">
        <f t="shared" si="181"/>
        <v>0</v>
      </c>
      <c r="AO69" s="191"/>
      <c r="AP69" s="190"/>
      <c r="AQ69" s="190">
        <f t="shared" si="183"/>
        <v>0</v>
      </c>
      <c r="AR69" s="360"/>
    </row>
    <row r="70" spans="1:44" s="207" customFormat="1" ht="30" customHeight="1">
      <c r="A70" s="294" t="s">
        <v>318</v>
      </c>
      <c r="B70" s="295" t="s">
        <v>347</v>
      </c>
      <c r="C70" s="296" t="s">
        <v>331</v>
      </c>
      <c r="D70" s="189" t="s">
        <v>41</v>
      </c>
      <c r="E70" s="198">
        <f>SUM(E71:E74)</f>
        <v>1468.5</v>
      </c>
      <c r="F70" s="198">
        <f>SUM(F71:F74)</f>
        <v>668.1</v>
      </c>
      <c r="G70" s="227">
        <f t="shared" si="184"/>
        <v>45.495403472931564</v>
      </c>
      <c r="H70" s="198">
        <f t="shared" ref="H70:I70" si="270">SUM(H71:H74)</f>
        <v>30</v>
      </c>
      <c r="I70" s="198">
        <f t="shared" si="270"/>
        <v>30</v>
      </c>
      <c r="J70" s="198">
        <f t="shared" si="210"/>
        <v>100</v>
      </c>
      <c r="K70" s="198">
        <f t="shared" ref="K70:L70" si="271">SUM(K71:K74)</f>
        <v>300</v>
      </c>
      <c r="L70" s="198">
        <f t="shared" si="271"/>
        <v>300</v>
      </c>
      <c r="M70" s="198">
        <f t="shared" si="163"/>
        <v>100</v>
      </c>
      <c r="N70" s="198">
        <f t="shared" ref="N70:O70" si="272">SUM(N71:N74)</f>
        <v>338.09999999999997</v>
      </c>
      <c r="O70" s="198">
        <f t="shared" si="272"/>
        <v>338.09999999999997</v>
      </c>
      <c r="P70" s="198">
        <f t="shared" si="165"/>
        <v>100</v>
      </c>
      <c r="Q70" s="198">
        <f t="shared" ref="Q70:R70" si="273">SUM(Q71:Q74)</f>
        <v>0</v>
      </c>
      <c r="R70" s="198">
        <f t="shared" si="273"/>
        <v>0</v>
      </c>
      <c r="S70" s="198">
        <f t="shared" si="167"/>
        <v>0</v>
      </c>
      <c r="T70" s="198">
        <f t="shared" ref="T70:U70" si="274">SUM(T71:T74)</f>
        <v>0</v>
      </c>
      <c r="U70" s="198">
        <f t="shared" si="274"/>
        <v>0</v>
      </c>
      <c r="V70" s="198">
        <f t="shared" si="169"/>
        <v>0</v>
      </c>
      <c r="W70" s="198">
        <f t="shared" ref="W70:X70" si="275">SUM(W71:W74)</f>
        <v>0</v>
      </c>
      <c r="X70" s="198">
        <f t="shared" si="275"/>
        <v>0</v>
      </c>
      <c r="Y70" s="198">
        <f t="shared" si="171"/>
        <v>0</v>
      </c>
      <c r="Z70" s="198">
        <f t="shared" ref="Z70:AA70" si="276">SUM(Z71:Z74)</f>
        <v>0</v>
      </c>
      <c r="AA70" s="198">
        <f t="shared" si="276"/>
        <v>0</v>
      </c>
      <c r="AB70" s="198">
        <f t="shared" si="173"/>
        <v>0</v>
      </c>
      <c r="AC70" s="198">
        <f t="shared" ref="AC70:AD70" si="277">SUM(AC71:AC74)</f>
        <v>0</v>
      </c>
      <c r="AD70" s="198">
        <f t="shared" si="277"/>
        <v>0</v>
      </c>
      <c r="AE70" s="198">
        <f t="shared" si="175"/>
        <v>0</v>
      </c>
      <c r="AF70" s="198">
        <f t="shared" ref="AF70:AG70" si="278">SUM(AF71:AF74)</f>
        <v>800.40000000000009</v>
      </c>
      <c r="AG70" s="198">
        <f t="shared" si="278"/>
        <v>0</v>
      </c>
      <c r="AH70" s="198">
        <f t="shared" si="177"/>
        <v>0</v>
      </c>
      <c r="AI70" s="198">
        <f t="shared" ref="AI70:AJ70" si="279">SUM(AI71:AI74)</f>
        <v>0</v>
      </c>
      <c r="AJ70" s="198">
        <f t="shared" si="279"/>
        <v>0</v>
      </c>
      <c r="AK70" s="198">
        <f t="shared" si="179"/>
        <v>0</v>
      </c>
      <c r="AL70" s="198">
        <f t="shared" ref="AL70:AM70" si="280">SUM(AL71:AL74)</f>
        <v>0</v>
      </c>
      <c r="AM70" s="198">
        <f t="shared" si="280"/>
        <v>0</v>
      </c>
      <c r="AN70" s="198">
        <f t="shared" si="181"/>
        <v>0</v>
      </c>
      <c r="AO70" s="198">
        <f t="shared" ref="AO70:AP70" si="281">SUM(AO71:AO74)</f>
        <v>0</v>
      </c>
      <c r="AP70" s="198">
        <f t="shared" si="281"/>
        <v>0</v>
      </c>
      <c r="AQ70" s="198">
        <f t="shared" si="183"/>
        <v>0</v>
      </c>
      <c r="AR70" s="298"/>
    </row>
    <row r="71" spans="1:44" ht="30" customHeight="1">
      <c r="A71" s="294"/>
      <c r="B71" s="295"/>
      <c r="C71" s="296"/>
      <c r="D71" s="161" t="s">
        <v>37</v>
      </c>
      <c r="E71" s="190">
        <f t="shared" ref="E71:F74" si="282">SUM(H71+K71+N71+Q71+T71+W71+Z71+AC71+AF71+AI71+AL71+AO71)</f>
        <v>0</v>
      </c>
      <c r="F71" s="190">
        <f t="shared" si="282"/>
        <v>0</v>
      </c>
      <c r="G71" s="240">
        <f t="shared" si="184"/>
        <v>0</v>
      </c>
      <c r="H71" s="191"/>
      <c r="I71" s="190"/>
      <c r="J71" s="190">
        <f t="shared" si="210"/>
        <v>0</v>
      </c>
      <c r="K71" s="191"/>
      <c r="L71" s="190"/>
      <c r="M71" s="190">
        <f t="shared" si="163"/>
        <v>0</v>
      </c>
      <c r="N71" s="191"/>
      <c r="O71" s="190"/>
      <c r="P71" s="190">
        <f t="shared" si="165"/>
        <v>0</v>
      </c>
      <c r="Q71" s="191"/>
      <c r="R71" s="190"/>
      <c r="S71" s="190">
        <f t="shared" si="167"/>
        <v>0</v>
      </c>
      <c r="T71" s="191"/>
      <c r="U71" s="190"/>
      <c r="V71" s="190">
        <f t="shared" si="169"/>
        <v>0</v>
      </c>
      <c r="W71" s="191"/>
      <c r="X71" s="190"/>
      <c r="Y71" s="190">
        <f t="shared" si="171"/>
        <v>0</v>
      </c>
      <c r="Z71" s="191"/>
      <c r="AA71" s="190"/>
      <c r="AB71" s="190">
        <f t="shared" si="173"/>
        <v>0</v>
      </c>
      <c r="AC71" s="191"/>
      <c r="AD71" s="190"/>
      <c r="AE71" s="190">
        <f t="shared" si="175"/>
        <v>0</v>
      </c>
      <c r="AF71" s="191"/>
      <c r="AG71" s="190"/>
      <c r="AH71" s="190">
        <f t="shared" si="177"/>
        <v>0</v>
      </c>
      <c r="AI71" s="191"/>
      <c r="AJ71" s="190"/>
      <c r="AK71" s="190">
        <f t="shared" si="179"/>
        <v>0</v>
      </c>
      <c r="AL71" s="191"/>
      <c r="AM71" s="190"/>
      <c r="AN71" s="190">
        <f t="shared" si="181"/>
        <v>0</v>
      </c>
      <c r="AO71" s="191"/>
      <c r="AP71" s="190"/>
      <c r="AQ71" s="190">
        <f t="shared" si="183"/>
        <v>0</v>
      </c>
      <c r="AR71" s="298"/>
    </row>
    <row r="72" spans="1:44" ht="30" customHeight="1">
      <c r="A72" s="294"/>
      <c r="B72" s="295"/>
      <c r="C72" s="296"/>
      <c r="D72" s="161" t="s">
        <v>2</v>
      </c>
      <c r="E72" s="190">
        <f t="shared" si="282"/>
        <v>1058.5</v>
      </c>
      <c r="F72" s="190">
        <f t="shared" si="282"/>
        <v>606.20000000000005</v>
      </c>
      <c r="G72" s="240">
        <f t="shared" si="184"/>
        <v>57.2697213037317</v>
      </c>
      <c r="H72" s="191">
        <v>0</v>
      </c>
      <c r="I72" s="190"/>
      <c r="J72" s="190">
        <f t="shared" si="210"/>
        <v>0</v>
      </c>
      <c r="K72" s="191">
        <v>300</v>
      </c>
      <c r="L72" s="190">
        <v>300</v>
      </c>
      <c r="M72" s="190">
        <f t="shared" si="163"/>
        <v>100</v>
      </c>
      <c r="N72" s="191">
        <v>306.2</v>
      </c>
      <c r="O72" s="190">
        <v>306.2</v>
      </c>
      <c r="P72" s="190">
        <f t="shared" si="165"/>
        <v>100</v>
      </c>
      <c r="Q72" s="191">
        <v>0</v>
      </c>
      <c r="R72" s="190"/>
      <c r="S72" s="190">
        <f t="shared" si="167"/>
        <v>0</v>
      </c>
      <c r="T72" s="191">
        <v>0</v>
      </c>
      <c r="U72" s="190"/>
      <c r="V72" s="190">
        <f t="shared" si="169"/>
        <v>0</v>
      </c>
      <c r="W72" s="191">
        <v>0</v>
      </c>
      <c r="X72" s="190"/>
      <c r="Y72" s="190">
        <f t="shared" si="171"/>
        <v>0</v>
      </c>
      <c r="Z72" s="191">
        <v>0</v>
      </c>
      <c r="AA72" s="190"/>
      <c r="AB72" s="190">
        <f t="shared" si="173"/>
        <v>0</v>
      </c>
      <c r="AC72" s="191">
        <v>0</v>
      </c>
      <c r="AD72" s="190"/>
      <c r="AE72" s="190">
        <f t="shared" si="175"/>
        <v>0</v>
      </c>
      <c r="AF72" s="191">
        <v>452.3</v>
      </c>
      <c r="AG72" s="190"/>
      <c r="AH72" s="190">
        <f t="shared" si="177"/>
        <v>0</v>
      </c>
      <c r="AI72" s="191">
        <v>0</v>
      </c>
      <c r="AJ72" s="190"/>
      <c r="AK72" s="190">
        <f t="shared" si="179"/>
        <v>0</v>
      </c>
      <c r="AL72" s="191">
        <v>0</v>
      </c>
      <c r="AM72" s="190"/>
      <c r="AN72" s="190">
        <f t="shared" si="181"/>
        <v>0</v>
      </c>
      <c r="AO72" s="191">
        <v>0</v>
      </c>
      <c r="AP72" s="190"/>
      <c r="AQ72" s="190">
        <f t="shared" si="183"/>
        <v>0</v>
      </c>
      <c r="AR72" s="298"/>
    </row>
    <row r="73" spans="1:44" ht="30" customHeight="1">
      <c r="A73" s="294"/>
      <c r="B73" s="295"/>
      <c r="C73" s="296"/>
      <c r="D73" s="161" t="s">
        <v>43</v>
      </c>
      <c r="E73" s="190">
        <f t="shared" si="282"/>
        <v>410</v>
      </c>
      <c r="F73" s="190">
        <f t="shared" si="282"/>
        <v>61.9</v>
      </c>
      <c r="G73" s="240">
        <f t="shared" si="184"/>
        <v>15.097560975609756</v>
      </c>
      <c r="H73" s="191">
        <v>30</v>
      </c>
      <c r="I73" s="190">
        <v>30</v>
      </c>
      <c r="J73" s="190">
        <f t="shared" si="210"/>
        <v>100</v>
      </c>
      <c r="K73" s="191"/>
      <c r="L73" s="190"/>
      <c r="M73" s="190">
        <f t="shared" si="163"/>
        <v>0</v>
      </c>
      <c r="N73" s="191">
        <v>31.9</v>
      </c>
      <c r="O73" s="190">
        <v>31.9</v>
      </c>
      <c r="P73" s="190">
        <f t="shared" si="165"/>
        <v>100</v>
      </c>
      <c r="Q73" s="191">
        <v>0</v>
      </c>
      <c r="R73" s="190"/>
      <c r="S73" s="190">
        <f t="shared" si="167"/>
        <v>0</v>
      </c>
      <c r="T73" s="191">
        <v>0</v>
      </c>
      <c r="U73" s="190"/>
      <c r="V73" s="190">
        <f t="shared" si="169"/>
        <v>0</v>
      </c>
      <c r="W73" s="191">
        <v>0</v>
      </c>
      <c r="X73" s="190"/>
      <c r="Y73" s="190">
        <f t="shared" si="171"/>
        <v>0</v>
      </c>
      <c r="Z73" s="191">
        <v>0</v>
      </c>
      <c r="AA73" s="190"/>
      <c r="AB73" s="190">
        <f t="shared" si="173"/>
        <v>0</v>
      </c>
      <c r="AC73" s="191">
        <v>0</v>
      </c>
      <c r="AD73" s="190"/>
      <c r="AE73" s="190">
        <f t="shared" si="175"/>
        <v>0</v>
      </c>
      <c r="AF73" s="191">
        <v>348.1</v>
      </c>
      <c r="AG73" s="190"/>
      <c r="AH73" s="190">
        <f t="shared" si="177"/>
        <v>0</v>
      </c>
      <c r="AI73" s="191">
        <v>0</v>
      </c>
      <c r="AJ73" s="190"/>
      <c r="AK73" s="190">
        <f t="shared" si="179"/>
        <v>0</v>
      </c>
      <c r="AL73" s="191">
        <v>0</v>
      </c>
      <c r="AM73" s="190"/>
      <c r="AN73" s="190">
        <f t="shared" si="181"/>
        <v>0</v>
      </c>
      <c r="AO73" s="191">
        <v>0</v>
      </c>
      <c r="AP73" s="190"/>
      <c r="AQ73" s="190">
        <f t="shared" si="183"/>
        <v>0</v>
      </c>
      <c r="AR73" s="298"/>
    </row>
    <row r="74" spans="1:44" ht="39.75" customHeight="1">
      <c r="A74" s="294"/>
      <c r="B74" s="295"/>
      <c r="C74" s="296"/>
      <c r="D74" s="161" t="s">
        <v>263</v>
      </c>
      <c r="E74" s="190">
        <f t="shared" si="282"/>
        <v>0</v>
      </c>
      <c r="F74" s="190">
        <f t="shared" si="282"/>
        <v>0</v>
      </c>
      <c r="G74" s="240">
        <f t="shared" si="184"/>
        <v>0</v>
      </c>
      <c r="H74" s="191"/>
      <c r="I74" s="190"/>
      <c r="J74" s="190">
        <f t="shared" si="210"/>
        <v>0</v>
      </c>
      <c r="K74" s="191"/>
      <c r="L74" s="190"/>
      <c r="M74" s="190">
        <f t="shared" si="163"/>
        <v>0</v>
      </c>
      <c r="N74" s="191"/>
      <c r="O74" s="190"/>
      <c r="P74" s="190">
        <f t="shared" si="165"/>
        <v>0</v>
      </c>
      <c r="Q74" s="191"/>
      <c r="R74" s="190"/>
      <c r="S74" s="190">
        <f t="shared" si="167"/>
        <v>0</v>
      </c>
      <c r="T74" s="191"/>
      <c r="U74" s="190"/>
      <c r="V74" s="190">
        <f t="shared" si="169"/>
        <v>0</v>
      </c>
      <c r="W74" s="191"/>
      <c r="X74" s="190"/>
      <c r="Y74" s="190">
        <f t="shared" si="171"/>
        <v>0</v>
      </c>
      <c r="Z74" s="191"/>
      <c r="AA74" s="190"/>
      <c r="AB74" s="190">
        <f t="shared" si="173"/>
        <v>0</v>
      </c>
      <c r="AC74" s="191"/>
      <c r="AD74" s="190"/>
      <c r="AE74" s="190">
        <f t="shared" si="175"/>
        <v>0</v>
      </c>
      <c r="AF74" s="191"/>
      <c r="AG74" s="190"/>
      <c r="AH74" s="190">
        <f t="shared" si="177"/>
        <v>0</v>
      </c>
      <c r="AI74" s="191"/>
      <c r="AJ74" s="190"/>
      <c r="AK74" s="190">
        <f t="shared" si="179"/>
        <v>0</v>
      </c>
      <c r="AL74" s="191"/>
      <c r="AM74" s="190"/>
      <c r="AN74" s="190">
        <f t="shared" si="181"/>
        <v>0</v>
      </c>
      <c r="AO74" s="191"/>
      <c r="AP74" s="190"/>
      <c r="AQ74" s="190">
        <f t="shared" si="183"/>
        <v>0</v>
      </c>
      <c r="AR74" s="298"/>
    </row>
    <row r="75" spans="1:44" s="149" customFormat="1" ht="30" customHeight="1">
      <c r="A75" s="337" t="s">
        <v>356</v>
      </c>
      <c r="B75" s="338" t="s">
        <v>348</v>
      </c>
      <c r="C75" s="339" t="s">
        <v>331</v>
      </c>
      <c r="D75" s="189" t="s">
        <v>41</v>
      </c>
      <c r="E75" s="198">
        <f>SUM(H75+K75+N75+Q75+T75+W75+Z75+AC75+AF75+AI75+AL75+AO75)</f>
        <v>1659.5000000000002</v>
      </c>
      <c r="F75" s="198">
        <f t="shared" ref="E75:F80" si="283">SUM(I75+L75+O75+R75+U75+X75+AA75+AD75+AG75+AJ75+AM75+AP75)</f>
        <v>371.70000000000005</v>
      </c>
      <c r="G75" s="227">
        <f t="shared" si="184"/>
        <v>22.398312744802652</v>
      </c>
      <c r="H75" s="198">
        <f t="shared" ref="H75" si="284">SUM(H76:H79)</f>
        <v>0</v>
      </c>
      <c r="I75" s="198">
        <f>SUM(I76:I79)</f>
        <v>0</v>
      </c>
      <c r="J75" s="198">
        <f t="shared" ref="J75:J113" si="285">IF(I75,I75/H75*100,0)</f>
        <v>0</v>
      </c>
      <c r="K75" s="198">
        <f t="shared" ref="K75:AQ75" si="286">SUM(K76:K79)</f>
        <v>0</v>
      </c>
      <c r="L75" s="198">
        <f t="shared" si="286"/>
        <v>0</v>
      </c>
      <c r="M75" s="198">
        <f t="shared" si="163"/>
        <v>0</v>
      </c>
      <c r="N75" s="198">
        <f t="shared" si="286"/>
        <v>371.70000000000005</v>
      </c>
      <c r="O75" s="198">
        <f t="shared" si="286"/>
        <v>371.70000000000005</v>
      </c>
      <c r="P75" s="198">
        <f t="shared" si="165"/>
        <v>100</v>
      </c>
      <c r="Q75" s="198">
        <f t="shared" si="286"/>
        <v>600</v>
      </c>
      <c r="R75" s="198">
        <f t="shared" si="286"/>
        <v>0</v>
      </c>
      <c r="S75" s="198">
        <f t="shared" si="167"/>
        <v>0</v>
      </c>
      <c r="T75" s="198">
        <f t="shared" si="286"/>
        <v>281.60000000000002</v>
      </c>
      <c r="U75" s="198">
        <f t="shared" si="286"/>
        <v>0</v>
      </c>
      <c r="V75" s="198">
        <f t="shared" si="169"/>
        <v>0</v>
      </c>
      <c r="W75" s="198">
        <f t="shared" si="286"/>
        <v>220</v>
      </c>
      <c r="X75" s="198">
        <f t="shared" si="286"/>
        <v>0</v>
      </c>
      <c r="Y75" s="198">
        <f t="shared" si="171"/>
        <v>0</v>
      </c>
      <c r="Z75" s="198">
        <f t="shared" si="286"/>
        <v>46.2</v>
      </c>
      <c r="AA75" s="198">
        <f t="shared" si="286"/>
        <v>0</v>
      </c>
      <c r="AB75" s="198">
        <f t="shared" si="173"/>
        <v>0</v>
      </c>
      <c r="AC75" s="198">
        <f t="shared" si="286"/>
        <v>0</v>
      </c>
      <c r="AD75" s="198">
        <f t="shared" si="286"/>
        <v>0</v>
      </c>
      <c r="AE75" s="198">
        <f t="shared" si="175"/>
        <v>0</v>
      </c>
      <c r="AF75" s="198">
        <f t="shared" si="286"/>
        <v>140</v>
      </c>
      <c r="AG75" s="198">
        <f t="shared" si="286"/>
        <v>0</v>
      </c>
      <c r="AH75" s="198">
        <f t="shared" si="177"/>
        <v>0</v>
      </c>
      <c r="AI75" s="198">
        <f t="shared" si="286"/>
        <v>0</v>
      </c>
      <c r="AJ75" s="198">
        <f t="shared" si="286"/>
        <v>0</v>
      </c>
      <c r="AK75" s="198">
        <f t="shared" si="179"/>
        <v>0</v>
      </c>
      <c r="AL75" s="198">
        <f t="shared" si="286"/>
        <v>0</v>
      </c>
      <c r="AM75" s="198">
        <f t="shared" si="286"/>
        <v>0</v>
      </c>
      <c r="AN75" s="198">
        <f t="shared" si="181"/>
        <v>0</v>
      </c>
      <c r="AO75" s="198">
        <f t="shared" si="286"/>
        <v>0</v>
      </c>
      <c r="AP75" s="198">
        <f t="shared" si="286"/>
        <v>0</v>
      </c>
      <c r="AQ75" s="198">
        <f t="shared" si="183"/>
        <v>0</v>
      </c>
      <c r="AR75" s="350"/>
    </row>
    <row r="76" spans="1:44" s="149" customFormat="1" ht="30" customHeight="1">
      <c r="A76" s="337"/>
      <c r="B76" s="338"/>
      <c r="C76" s="339"/>
      <c r="D76" s="179" t="s">
        <v>37</v>
      </c>
      <c r="E76" s="190">
        <f t="shared" si="283"/>
        <v>0</v>
      </c>
      <c r="F76" s="190">
        <f t="shared" si="283"/>
        <v>0</v>
      </c>
      <c r="G76" s="240">
        <f t="shared" si="184"/>
        <v>0</v>
      </c>
      <c r="H76" s="191"/>
      <c r="I76" s="190"/>
      <c r="J76" s="190"/>
      <c r="K76" s="191"/>
      <c r="L76" s="190"/>
      <c r="M76" s="190"/>
      <c r="N76" s="191"/>
      <c r="O76" s="190"/>
      <c r="P76" s="190"/>
      <c r="Q76" s="191"/>
      <c r="R76" s="190"/>
      <c r="S76" s="190"/>
      <c r="T76" s="191"/>
      <c r="U76" s="190"/>
      <c r="V76" s="190"/>
      <c r="W76" s="191"/>
      <c r="X76" s="190"/>
      <c r="Y76" s="190"/>
      <c r="Z76" s="191"/>
      <c r="AA76" s="190"/>
      <c r="AB76" s="190"/>
      <c r="AC76" s="191"/>
      <c r="AD76" s="190"/>
      <c r="AE76" s="190"/>
      <c r="AF76" s="191"/>
      <c r="AG76" s="190"/>
      <c r="AH76" s="190"/>
      <c r="AI76" s="191"/>
      <c r="AJ76" s="190"/>
      <c r="AK76" s="190"/>
      <c r="AL76" s="191"/>
      <c r="AM76" s="190"/>
      <c r="AN76" s="190"/>
      <c r="AO76" s="191"/>
      <c r="AP76" s="190"/>
      <c r="AQ76" s="190"/>
      <c r="AR76" s="351"/>
    </row>
    <row r="77" spans="1:44" s="149" customFormat="1" ht="56.25" customHeight="1">
      <c r="A77" s="337"/>
      <c r="B77" s="338"/>
      <c r="C77" s="339"/>
      <c r="D77" s="179" t="s">
        <v>2</v>
      </c>
      <c r="E77" s="190">
        <f t="shared" si="283"/>
        <v>0</v>
      </c>
      <c r="F77" s="190">
        <f t="shared" si="283"/>
        <v>0</v>
      </c>
      <c r="G77" s="240">
        <f t="shared" si="184"/>
        <v>0</v>
      </c>
      <c r="H77" s="191"/>
      <c r="I77" s="190"/>
      <c r="J77" s="190"/>
      <c r="K77" s="191"/>
      <c r="L77" s="190"/>
      <c r="M77" s="190"/>
      <c r="N77" s="191"/>
      <c r="O77" s="190"/>
      <c r="P77" s="190"/>
      <c r="Q77" s="191"/>
      <c r="R77" s="190"/>
      <c r="S77" s="190"/>
      <c r="T77" s="191"/>
      <c r="U77" s="190"/>
      <c r="V77" s="190"/>
      <c r="W77" s="191"/>
      <c r="X77" s="190"/>
      <c r="Y77" s="190"/>
      <c r="Z77" s="191"/>
      <c r="AA77" s="190"/>
      <c r="AB77" s="190"/>
      <c r="AC77" s="191"/>
      <c r="AD77" s="190"/>
      <c r="AE77" s="190"/>
      <c r="AF77" s="191"/>
      <c r="AG77" s="190"/>
      <c r="AH77" s="190"/>
      <c r="AI77" s="191"/>
      <c r="AJ77" s="190"/>
      <c r="AK77" s="190"/>
      <c r="AL77" s="191"/>
      <c r="AM77" s="190"/>
      <c r="AN77" s="190"/>
      <c r="AO77" s="191"/>
      <c r="AP77" s="190"/>
      <c r="AQ77" s="190"/>
      <c r="AR77" s="351"/>
    </row>
    <row r="78" spans="1:44" s="149" customFormat="1" ht="30" customHeight="1">
      <c r="A78" s="337"/>
      <c r="B78" s="338"/>
      <c r="C78" s="339"/>
      <c r="D78" s="179" t="s">
        <v>43</v>
      </c>
      <c r="E78" s="190">
        <f t="shared" si="283"/>
        <v>1659.5000000000002</v>
      </c>
      <c r="F78" s="190">
        <f t="shared" si="283"/>
        <v>371.70000000000005</v>
      </c>
      <c r="G78" s="240">
        <f t="shared" si="184"/>
        <v>22.398312744802652</v>
      </c>
      <c r="H78" s="191">
        <f>SUM(H83+H88+H93+H98+H103+H108+H113+H118)</f>
        <v>0</v>
      </c>
      <c r="I78" s="190">
        <f>SUM(I83+I88+I93+I98+I103+I108+I113+I118)</f>
        <v>0</v>
      </c>
      <c r="J78" s="190">
        <f t="shared" si="285"/>
        <v>0</v>
      </c>
      <c r="K78" s="191">
        <f t="shared" ref="K78:AQ78" si="287">SUM(K83+K88+K93+K98+K103+K108+K113+K118)</f>
        <v>0</v>
      </c>
      <c r="L78" s="190">
        <f t="shared" si="287"/>
        <v>0</v>
      </c>
      <c r="M78" s="190">
        <f t="shared" ref="M78:M79" si="288">IF(L78,L78/K78*100,0)</f>
        <v>0</v>
      </c>
      <c r="N78" s="191">
        <f t="shared" ref="N78:AQ78" si="289">SUM(N83+N88+N93+N98+N103+N108+N113+N118)</f>
        <v>371.70000000000005</v>
      </c>
      <c r="O78" s="190">
        <f t="shared" si="289"/>
        <v>371.70000000000005</v>
      </c>
      <c r="P78" s="190">
        <f t="shared" ref="P78:P79" si="290">IF(O78,O78/N78*100,0)</f>
        <v>100</v>
      </c>
      <c r="Q78" s="191">
        <f t="shared" ref="Q78:AQ78" si="291">SUM(Q83+Q88+Q93+Q98+Q103+Q108+Q113+Q118)</f>
        <v>600</v>
      </c>
      <c r="R78" s="190">
        <f t="shared" si="291"/>
        <v>0</v>
      </c>
      <c r="S78" s="190">
        <f t="shared" ref="S78:S79" si="292">IF(R78,R78/Q78*100,0)</f>
        <v>0</v>
      </c>
      <c r="T78" s="191">
        <f t="shared" ref="T78:AQ78" si="293">SUM(T83+T88+T93+T98+T103+T108+T113+T118)</f>
        <v>281.60000000000002</v>
      </c>
      <c r="U78" s="190">
        <f t="shared" si="293"/>
        <v>0</v>
      </c>
      <c r="V78" s="190">
        <f t="shared" ref="V78:V79" si="294">IF(U78,U78/T78*100,0)</f>
        <v>0</v>
      </c>
      <c r="W78" s="191">
        <f t="shared" ref="W78:AQ78" si="295">SUM(W83+W88+W93+W98+W103+W108+W113+W118)</f>
        <v>220</v>
      </c>
      <c r="X78" s="190">
        <f t="shared" si="295"/>
        <v>0</v>
      </c>
      <c r="Y78" s="190">
        <f t="shared" ref="Y78:Y79" si="296">IF(X78,X78/W78*100,0)</f>
        <v>0</v>
      </c>
      <c r="Z78" s="191">
        <f t="shared" ref="Z78:AQ78" si="297">SUM(Z83+Z88+Z93+Z98+Z103+Z108+Z113+Z118)</f>
        <v>46.2</v>
      </c>
      <c r="AA78" s="190">
        <f t="shared" si="297"/>
        <v>0</v>
      </c>
      <c r="AB78" s="190">
        <f t="shared" ref="AB78:AB79" si="298">IF(AA78,AA78/Z78*100,0)</f>
        <v>0</v>
      </c>
      <c r="AC78" s="191">
        <f t="shared" ref="AC78:AQ78" si="299">SUM(AC83+AC88+AC93+AC98+AC103+AC108+AC113+AC118)</f>
        <v>0</v>
      </c>
      <c r="AD78" s="190">
        <f t="shared" si="299"/>
        <v>0</v>
      </c>
      <c r="AE78" s="190">
        <f t="shared" ref="AE78:AE79" si="300">IF(AD78,AD78/AC78*100,0)</f>
        <v>0</v>
      </c>
      <c r="AF78" s="191">
        <f t="shared" ref="AF78:AQ78" si="301">SUM(AF83+AF88+AF93+AF98+AF103+AF108+AF113+AF118)</f>
        <v>140</v>
      </c>
      <c r="AG78" s="190">
        <f t="shared" si="301"/>
        <v>0</v>
      </c>
      <c r="AH78" s="190">
        <f t="shared" ref="AH78:AH79" si="302">IF(AG78,AG78/AF78*100,0)</f>
        <v>0</v>
      </c>
      <c r="AI78" s="191">
        <f t="shared" ref="AI78:AQ78" si="303">SUM(AI83+AI88+AI93+AI98+AI103+AI108+AI113+AI118)</f>
        <v>0</v>
      </c>
      <c r="AJ78" s="190">
        <f t="shared" si="303"/>
        <v>0</v>
      </c>
      <c r="AK78" s="190">
        <f t="shared" ref="AK78:AK79" si="304">IF(AJ78,AJ78/AI78*100,0)</f>
        <v>0</v>
      </c>
      <c r="AL78" s="191">
        <f t="shared" ref="AL78:AQ78" si="305">SUM(AL83+AL88+AL93+AL98+AL103+AL108+AL113+AL118)</f>
        <v>0</v>
      </c>
      <c r="AM78" s="190">
        <f t="shared" si="305"/>
        <v>0</v>
      </c>
      <c r="AN78" s="190">
        <f t="shared" ref="AN78:AN79" si="306">IF(AM78,AM78/AL78*100,0)</f>
        <v>0</v>
      </c>
      <c r="AO78" s="191">
        <f t="shared" ref="AO78:AQ78" si="307">SUM(AO83+AO88+AO93+AO98+AO103+AO108+AO113+AO118)</f>
        <v>0</v>
      </c>
      <c r="AP78" s="190">
        <f t="shared" si="307"/>
        <v>0</v>
      </c>
      <c r="AQ78" s="190">
        <f t="shared" ref="AQ78:AQ79" si="308">IF(AP78,AP78/AO78*100,0)</f>
        <v>0</v>
      </c>
      <c r="AR78" s="351"/>
    </row>
    <row r="79" spans="1:44" s="149" customFormat="1" ht="48" customHeight="1">
      <c r="A79" s="337"/>
      <c r="B79" s="338"/>
      <c r="C79" s="339"/>
      <c r="D79" s="179" t="s">
        <v>263</v>
      </c>
      <c r="E79" s="190">
        <f t="shared" si="283"/>
        <v>0</v>
      </c>
      <c r="F79" s="190">
        <f t="shared" si="283"/>
        <v>0</v>
      </c>
      <c r="G79" s="240">
        <f t="shared" si="184"/>
        <v>0</v>
      </c>
      <c r="H79" s="191"/>
      <c r="I79" s="190"/>
      <c r="J79" s="190"/>
      <c r="K79" s="191"/>
      <c r="L79" s="190"/>
      <c r="M79" s="190"/>
      <c r="N79" s="191"/>
      <c r="O79" s="190"/>
      <c r="P79" s="190"/>
      <c r="Q79" s="191"/>
      <c r="R79" s="190"/>
      <c r="S79" s="190"/>
      <c r="T79" s="191"/>
      <c r="U79" s="190"/>
      <c r="V79" s="190"/>
      <c r="W79" s="191"/>
      <c r="X79" s="190"/>
      <c r="Y79" s="190"/>
      <c r="Z79" s="191"/>
      <c r="AA79" s="190"/>
      <c r="AB79" s="190"/>
      <c r="AC79" s="191"/>
      <c r="AD79" s="190"/>
      <c r="AE79" s="190"/>
      <c r="AF79" s="191"/>
      <c r="AG79" s="190"/>
      <c r="AH79" s="190"/>
      <c r="AI79" s="191"/>
      <c r="AJ79" s="190"/>
      <c r="AK79" s="190"/>
      <c r="AL79" s="191"/>
      <c r="AM79" s="190"/>
      <c r="AN79" s="190"/>
      <c r="AO79" s="191"/>
      <c r="AP79" s="190"/>
      <c r="AQ79" s="190"/>
      <c r="AR79" s="352"/>
    </row>
    <row r="80" spans="1:44" s="85" customFormat="1" ht="30" customHeight="1">
      <c r="A80" s="294" t="s">
        <v>357</v>
      </c>
      <c r="B80" s="295" t="s">
        <v>349</v>
      </c>
      <c r="C80" s="296" t="s">
        <v>333</v>
      </c>
      <c r="D80" s="189" t="s">
        <v>41</v>
      </c>
      <c r="E80" s="198">
        <f t="shared" si="283"/>
        <v>200</v>
      </c>
      <c r="F80" s="198">
        <f t="shared" ref="F80:F114" si="309">SUM(I80+L80+O80+R80+U80+X80+AA80+AD80+AG80+AJ80+AM80+AP80)</f>
        <v>185.9</v>
      </c>
      <c r="G80" s="227">
        <f t="shared" ref="G80:G114" si="310">IF(F80,F80/E80*100,0)</f>
        <v>92.95</v>
      </c>
      <c r="H80" s="198">
        <f t="shared" ref="H80:I80" si="311">SUM(H81:H84)</f>
        <v>0</v>
      </c>
      <c r="I80" s="198">
        <f t="shared" si="311"/>
        <v>0</v>
      </c>
      <c r="J80" s="198">
        <f t="shared" si="285"/>
        <v>0</v>
      </c>
      <c r="K80" s="198">
        <f t="shared" ref="K80:L80" si="312">SUM(K81:K84)</f>
        <v>0</v>
      </c>
      <c r="L80" s="198">
        <f t="shared" si="312"/>
        <v>0</v>
      </c>
      <c r="M80" s="198">
        <f t="shared" ref="M80:M114" si="313">IF(L80,L80/K80*100,0)</f>
        <v>0</v>
      </c>
      <c r="N80" s="198">
        <f t="shared" ref="N80:O80" si="314">SUM(N81:N84)</f>
        <v>185.9</v>
      </c>
      <c r="O80" s="198">
        <f t="shared" si="314"/>
        <v>185.9</v>
      </c>
      <c r="P80" s="198">
        <f t="shared" ref="P80:P114" si="315">IF(O80,O80/N80*100,0)</f>
        <v>100</v>
      </c>
      <c r="Q80" s="198">
        <f t="shared" ref="Q80:R80" si="316">SUM(Q81:Q84)</f>
        <v>0</v>
      </c>
      <c r="R80" s="198">
        <f t="shared" si="316"/>
        <v>0</v>
      </c>
      <c r="S80" s="198">
        <f t="shared" ref="S80:S114" si="317">IF(R80,R80/Q80*100,0)</f>
        <v>0</v>
      </c>
      <c r="T80" s="198">
        <f t="shared" ref="T80:U80" si="318">SUM(T81:T84)</f>
        <v>14.1</v>
      </c>
      <c r="U80" s="198">
        <f t="shared" si="318"/>
        <v>0</v>
      </c>
      <c r="V80" s="198">
        <f t="shared" ref="V80:V114" si="319">IF(U80,U80/T80*100,0)</f>
        <v>0</v>
      </c>
      <c r="W80" s="198">
        <f t="shared" ref="W80:X80" si="320">SUM(W81:W84)</f>
        <v>0</v>
      </c>
      <c r="X80" s="198">
        <f t="shared" si="320"/>
        <v>0</v>
      </c>
      <c r="Y80" s="198">
        <f t="shared" ref="Y80:Y114" si="321">IF(X80,X80/W80*100,0)</f>
        <v>0</v>
      </c>
      <c r="Z80" s="198">
        <f t="shared" ref="Z80:AA80" si="322">SUM(Z81:Z84)</f>
        <v>0</v>
      </c>
      <c r="AA80" s="198">
        <f t="shared" si="322"/>
        <v>0</v>
      </c>
      <c r="AB80" s="198">
        <f t="shared" ref="AB80:AB114" si="323">IF(AA80,AA80/Z80*100,0)</f>
        <v>0</v>
      </c>
      <c r="AC80" s="198">
        <f t="shared" ref="AC80:AD80" si="324">SUM(AC81:AC84)</f>
        <v>0</v>
      </c>
      <c r="AD80" s="198">
        <f t="shared" si="324"/>
        <v>0</v>
      </c>
      <c r="AE80" s="198">
        <f t="shared" ref="AE80:AE114" si="325">IF(AD80,AD80/AC80*100,0)</f>
        <v>0</v>
      </c>
      <c r="AF80" s="198">
        <f t="shared" ref="AF80:AG80" si="326">SUM(AF81:AF84)</f>
        <v>0</v>
      </c>
      <c r="AG80" s="198">
        <f t="shared" si="326"/>
        <v>0</v>
      </c>
      <c r="AH80" s="198">
        <f t="shared" ref="AH80:AH114" si="327">IF(AG80,AG80/AF80*100,0)</f>
        <v>0</v>
      </c>
      <c r="AI80" s="198">
        <f t="shared" ref="AI80:AJ80" si="328">SUM(AI81:AI84)</f>
        <v>0</v>
      </c>
      <c r="AJ80" s="198">
        <f t="shared" si="328"/>
        <v>0</v>
      </c>
      <c r="AK80" s="198">
        <f t="shared" ref="AK80:AK114" si="329">IF(AJ80,AJ80/AI80*100,0)</f>
        <v>0</v>
      </c>
      <c r="AL80" s="198">
        <f t="shared" ref="AL80:AM80" si="330">SUM(AL81:AL84)</f>
        <v>0</v>
      </c>
      <c r="AM80" s="198">
        <f t="shared" si="330"/>
        <v>0</v>
      </c>
      <c r="AN80" s="198">
        <f t="shared" ref="AN80:AN114" si="331">IF(AM80,AM80/AL80*100,0)</f>
        <v>0</v>
      </c>
      <c r="AO80" s="198">
        <f t="shared" ref="AO80:AP80" si="332">SUM(AO81:AO84)</f>
        <v>0</v>
      </c>
      <c r="AP80" s="198">
        <f t="shared" si="332"/>
        <v>0</v>
      </c>
      <c r="AQ80" s="198">
        <f t="shared" ref="AQ80:AQ114" si="333">IF(AP80,AP80/AO80*100,0)</f>
        <v>0</v>
      </c>
      <c r="AR80" s="293"/>
    </row>
    <row r="81" spans="1:44" ht="30" customHeight="1">
      <c r="A81" s="294"/>
      <c r="B81" s="295"/>
      <c r="C81" s="296"/>
      <c r="D81" s="161" t="s">
        <v>37</v>
      </c>
      <c r="E81" s="190">
        <f t="shared" ref="E81:E114" si="334">SUM(H81+K81+N81+Q81+T81+W81+Z81+AC81+AF81+AI81+AL81+AO81)</f>
        <v>0</v>
      </c>
      <c r="F81" s="190">
        <f t="shared" si="309"/>
        <v>0</v>
      </c>
      <c r="G81" s="240">
        <f t="shared" si="310"/>
        <v>0</v>
      </c>
      <c r="H81" s="191"/>
      <c r="I81" s="190"/>
      <c r="J81" s="190">
        <f t="shared" si="285"/>
        <v>0</v>
      </c>
      <c r="K81" s="191"/>
      <c r="L81" s="190"/>
      <c r="M81" s="190">
        <f t="shared" si="313"/>
        <v>0</v>
      </c>
      <c r="N81" s="191"/>
      <c r="O81" s="190"/>
      <c r="P81" s="190">
        <f t="shared" si="315"/>
        <v>0</v>
      </c>
      <c r="Q81" s="191"/>
      <c r="R81" s="190"/>
      <c r="S81" s="190">
        <f t="shared" si="317"/>
        <v>0</v>
      </c>
      <c r="T81" s="191"/>
      <c r="U81" s="190"/>
      <c r="V81" s="190">
        <f t="shared" si="319"/>
        <v>0</v>
      </c>
      <c r="W81" s="191"/>
      <c r="X81" s="190"/>
      <c r="Y81" s="190">
        <f t="shared" si="321"/>
        <v>0</v>
      </c>
      <c r="Z81" s="191"/>
      <c r="AA81" s="190"/>
      <c r="AB81" s="190">
        <f t="shared" si="323"/>
        <v>0</v>
      </c>
      <c r="AC81" s="191"/>
      <c r="AD81" s="190"/>
      <c r="AE81" s="190">
        <f t="shared" si="325"/>
        <v>0</v>
      </c>
      <c r="AF81" s="191"/>
      <c r="AG81" s="190"/>
      <c r="AH81" s="190">
        <f t="shared" si="327"/>
        <v>0</v>
      </c>
      <c r="AI81" s="191"/>
      <c r="AJ81" s="190"/>
      <c r="AK81" s="190">
        <f t="shared" si="329"/>
        <v>0</v>
      </c>
      <c r="AL81" s="191"/>
      <c r="AM81" s="190"/>
      <c r="AN81" s="190">
        <f t="shared" si="331"/>
        <v>0</v>
      </c>
      <c r="AO81" s="191"/>
      <c r="AP81" s="190"/>
      <c r="AQ81" s="190">
        <f t="shared" si="333"/>
        <v>0</v>
      </c>
      <c r="AR81" s="293"/>
    </row>
    <row r="82" spans="1:44" ht="30" customHeight="1">
      <c r="A82" s="294"/>
      <c r="B82" s="295"/>
      <c r="C82" s="296"/>
      <c r="D82" s="161" t="s">
        <v>2</v>
      </c>
      <c r="E82" s="190">
        <f t="shared" si="334"/>
        <v>0</v>
      </c>
      <c r="F82" s="190">
        <f t="shared" si="309"/>
        <v>0</v>
      </c>
      <c r="G82" s="240">
        <f t="shared" si="310"/>
        <v>0</v>
      </c>
      <c r="H82" s="191"/>
      <c r="I82" s="190"/>
      <c r="J82" s="190">
        <f t="shared" si="285"/>
        <v>0</v>
      </c>
      <c r="K82" s="191"/>
      <c r="L82" s="190"/>
      <c r="M82" s="190">
        <f t="shared" si="313"/>
        <v>0</v>
      </c>
      <c r="N82" s="191"/>
      <c r="O82" s="190"/>
      <c r="P82" s="190">
        <f t="shared" si="315"/>
        <v>0</v>
      </c>
      <c r="Q82" s="191"/>
      <c r="R82" s="190"/>
      <c r="S82" s="190">
        <f t="shared" si="317"/>
        <v>0</v>
      </c>
      <c r="T82" s="191"/>
      <c r="U82" s="190"/>
      <c r="V82" s="190">
        <f t="shared" si="319"/>
        <v>0</v>
      </c>
      <c r="W82" s="191"/>
      <c r="X82" s="190"/>
      <c r="Y82" s="190">
        <f t="shared" si="321"/>
        <v>0</v>
      </c>
      <c r="Z82" s="191"/>
      <c r="AA82" s="190"/>
      <c r="AB82" s="190">
        <f t="shared" si="323"/>
        <v>0</v>
      </c>
      <c r="AC82" s="191"/>
      <c r="AD82" s="190"/>
      <c r="AE82" s="190">
        <f t="shared" si="325"/>
        <v>0</v>
      </c>
      <c r="AF82" s="191"/>
      <c r="AG82" s="190"/>
      <c r="AH82" s="190">
        <f t="shared" si="327"/>
        <v>0</v>
      </c>
      <c r="AI82" s="191"/>
      <c r="AJ82" s="190"/>
      <c r="AK82" s="190">
        <f t="shared" si="329"/>
        <v>0</v>
      </c>
      <c r="AL82" s="191"/>
      <c r="AM82" s="190"/>
      <c r="AN82" s="190">
        <f t="shared" si="331"/>
        <v>0</v>
      </c>
      <c r="AO82" s="191"/>
      <c r="AP82" s="190"/>
      <c r="AQ82" s="190">
        <f t="shared" si="333"/>
        <v>0</v>
      </c>
      <c r="AR82" s="293"/>
    </row>
    <row r="83" spans="1:44" ht="30" customHeight="1">
      <c r="A83" s="294"/>
      <c r="B83" s="295"/>
      <c r="C83" s="296"/>
      <c r="D83" s="161" t="s">
        <v>43</v>
      </c>
      <c r="E83" s="190">
        <f t="shared" si="334"/>
        <v>200</v>
      </c>
      <c r="F83" s="190">
        <f t="shared" si="309"/>
        <v>185.9</v>
      </c>
      <c r="G83" s="240">
        <f t="shared" si="310"/>
        <v>92.95</v>
      </c>
      <c r="H83" s="191">
        <v>0</v>
      </c>
      <c r="I83" s="190"/>
      <c r="J83" s="190">
        <f t="shared" si="285"/>
        <v>0</v>
      </c>
      <c r="K83" s="191">
        <v>0</v>
      </c>
      <c r="L83" s="190">
        <v>0</v>
      </c>
      <c r="M83" s="190">
        <f t="shared" si="313"/>
        <v>0</v>
      </c>
      <c r="N83" s="191">
        <v>185.9</v>
      </c>
      <c r="O83" s="190">
        <v>185.9</v>
      </c>
      <c r="P83" s="190">
        <f t="shared" si="315"/>
        <v>100</v>
      </c>
      <c r="Q83" s="191">
        <v>0</v>
      </c>
      <c r="R83" s="190"/>
      <c r="S83" s="190">
        <f t="shared" si="317"/>
        <v>0</v>
      </c>
      <c r="T83" s="191">
        <v>14.1</v>
      </c>
      <c r="U83" s="190"/>
      <c r="V83" s="190">
        <f t="shared" si="319"/>
        <v>0</v>
      </c>
      <c r="W83" s="191">
        <v>0</v>
      </c>
      <c r="X83" s="190"/>
      <c r="Y83" s="190">
        <f t="shared" si="321"/>
        <v>0</v>
      </c>
      <c r="Z83" s="191">
        <v>0</v>
      </c>
      <c r="AA83" s="190"/>
      <c r="AB83" s="190">
        <f t="shared" si="323"/>
        <v>0</v>
      </c>
      <c r="AC83" s="191">
        <v>0</v>
      </c>
      <c r="AD83" s="190"/>
      <c r="AE83" s="190">
        <f t="shared" si="325"/>
        <v>0</v>
      </c>
      <c r="AF83" s="191">
        <v>0</v>
      </c>
      <c r="AG83" s="190"/>
      <c r="AH83" s="190">
        <f t="shared" si="327"/>
        <v>0</v>
      </c>
      <c r="AI83" s="191">
        <v>0</v>
      </c>
      <c r="AJ83" s="190"/>
      <c r="AK83" s="190">
        <f t="shared" si="329"/>
        <v>0</v>
      </c>
      <c r="AL83" s="191">
        <v>0</v>
      </c>
      <c r="AM83" s="190"/>
      <c r="AN83" s="190">
        <f t="shared" si="331"/>
        <v>0</v>
      </c>
      <c r="AO83" s="191">
        <v>0</v>
      </c>
      <c r="AP83" s="190"/>
      <c r="AQ83" s="190">
        <f t="shared" si="333"/>
        <v>0</v>
      </c>
      <c r="AR83" s="293"/>
    </row>
    <row r="84" spans="1:44" ht="30" customHeight="1">
      <c r="A84" s="294"/>
      <c r="B84" s="295"/>
      <c r="C84" s="296"/>
      <c r="D84" s="161" t="s">
        <v>263</v>
      </c>
      <c r="E84" s="190">
        <f t="shared" si="334"/>
        <v>0</v>
      </c>
      <c r="F84" s="190">
        <f t="shared" si="309"/>
        <v>0</v>
      </c>
      <c r="G84" s="240">
        <f t="shared" si="310"/>
        <v>0</v>
      </c>
      <c r="H84" s="191"/>
      <c r="I84" s="190"/>
      <c r="J84" s="190">
        <f t="shared" si="285"/>
        <v>0</v>
      </c>
      <c r="K84" s="191"/>
      <c r="L84" s="190"/>
      <c r="M84" s="190">
        <f t="shared" si="313"/>
        <v>0</v>
      </c>
      <c r="N84" s="191"/>
      <c r="O84" s="190"/>
      <c r="P84" s="190">
        <f t="shared" si="315"/>
        <v>0</v>
      </c>
      <c r="Q84" s="191"/>
      <c r="R84" s="190"/>
      <c r="S84" s="190">
        <f t="shared" si="317"/>
        <v>0</v>
      </c>
      <c r="T84" s="191"/>
      <c r="U84" s="190"/>
      <c r="V84" s="190">
        <f t="shared" si="319"/>
        <v>0</v>
      </c>
      <c r="W84" s="191"/>
      <c r="X84" s="190"/>
      <c r="Y84" s="190">
        <f t="shared" si="321"/>
        <v>0</v>
      </c>
      <c r="Z84" s="191"/>
      <c r="AA84" s="190"/>
      <c r="AB84" s="190">
        <f t="shared" si="323"/>
        <v>0</v>
      </c>
      <c r="AC84" s="191"/>
      <c r="AD84" s="190"/>
      <c r="AE84" s="190">
        <f t="shared" si="325"/>
        <v>0</v>
      </c>
      <c r="AF84" s="191"/>
      <c r="AG84" s="190"/>
      <c r="AH84" s="190">
        <f t="shared" si="327"/>
        <v>0</v>
      </c>
      <c r="AI84" s="191"/>
      <c r="AJ84" s="190"/>
      <c r="AK84" s="190">
        <f t="shared" si="329"/>
        <v>0</v>
      </c>
      <c r="AL84" s="191"/>
      <c r="AM84" s="190"/>
      <c r="AN84" s="190">
        <f t="shared" si="331"/>
        <v>0</v>
      </c>
      <c r="AO84" s="191"/>
      <c r="AP84" s="190"/>
      <c r="AQ84" s="190">
        <f t="shared" si="333"/>
        <v>0</v>
      </c>
      <c r="AR84" s="293"/>
    </row>
    <row r="85" spans="1:44" s="85" customFormat="1" ht="30" customHeight="1">
      <c r="A85" s="294" t="s">
        <v>358</v>
      </c>
      <c r="B85" s="295" t="s">
        <v>350</v>
      </c>
      <c r="C85" s="296" t="s">
        <v>333</v>
      </c>
      <c r="D85" s="189" t="s">
        <v>41</v>
      </c>
      <c r="E85" s="198">
        <f t="shared" si="334"/>
        <v>100</v>
      </c>
      <c r="F85" s="198">
        <f t="shared" si="309"/>
        <v>0</v>
      </c>
      <c r="G85" s="227">
        <f t="shared" si="310"/>
        <v>0</v>
      </c>
      <c r="H85" s="198">
        <f t="shared" ref="H85:I85" si="335">SUM(H86:H89)</f>
        <v>0</v>
      </c>
      <c r="I85" s="198">
        <f t="shared" si="335"/>
        <v>0</v>
      </c>
      <c r="J85" s="198">
        <f t="shared" si="285"/>
        <v>0</v>
      </c>
      <c r="K85" s="198">
        <f t="shared" ref="K85:L85" si="336">SUM(K86:K89)</f>
        <v>0</v>
      </c>
      <c r="L85" s="198">
        <f t="shared" si="336"/>
        <v>0</v>
      </c>
      <c r="M85" s="198">
        <f t="shared" si="313"/>
        <v>0</v>
      </c>
      <c r="N85" s="198">
        <f t="shared" ref="N85:O85" si="337">SUM(N86:N89)</f>
        <v>0</v>
      </c>
      <c r="O85" s="198">
        <f t="shared" si="337"/>
        <v>0</v>
      </c>
      <c r="P85" s="198">
        <f t="shared" si="315"/>
        <v>0</v>
      </c>
      <c r="Q85" s="198">
        <f t="shared" ref="Q85:R85" si="338">SUM(Q86:Q89)</f>
        <v>100</v>
      </c>
      <c r="R85" s="198">
        <f t="shared" si="338"/>
        <v>0</v>
      </c>
      <c r="S85" s="198">
        <f t="shared" si="317"/>
        <v>0</v>
      </c>
      <c r="T85" s="198">
        <f t="shared" ref="T85:U85" si="339">SUM(T86:T89)</f>
        <v>0</v>
      </c>
      <c r="U85" s="198">
        <f t="shared" si="339"/>
        <v>0</v>
      </c>
      <c r="V85" s="198">
        <f t="shared" si="319"/>
        <v>0</v>
      </c>
      <c r="W85" s="198">
        <f t="shared" ref="W85:X85" si="340">SUM(W86:W89)</f>
        <v>0</v>
      </c>
      <c r="X85" s="198">
        <f t="shared" si="340"/>
        <v>0</v>
      </c>
      <c r="Y85" s="198">
        <f t="shared" si="321"/>
        <v>0</v>
      </c>
      <c r="Z85" s="198">
        <f t="shared" ref="Z85:AA85" si="341">SUM(Z86:Z89)</f>
        <v>0</v>
      </c>
      <c r="AA85" s="198">
        <f t="shared" si="341"/>
        <v>0</v>
      </c>
      <c r="AB85" s="198">
        <f t="shared" si="323"/>
        <v>0</v>
      </c>
      <c r="AC85" s="198">
        <f t="shared" ref="AC85:AD85" si="342">SUM(AC86:AC89)</f>
        <v>0</v>
      </c>
      <c r="AD85" s="198">
        <f t="shared" si="342"/>
        <v>0</v>
      </c>
      <c r="AE85" s="198">
        <f t="shared" si="325"/>
        <v>0</v>
      </c>
      <c r="AF85" s="198">
        <f t="shared" ref="AF85:AG85" si="343">SUM(AF86:AF89)</f>
        <v>0</v>
      </c>
      <c r="AG85" s="198">
        <f t="shared" si="343"/>
        <v>0</v>
      </c>
      <c r="AH85" s="198">
        <f t="shared" si="327"/>
        <v>0</v>
      </c>
      <c r="AI85" s="198">
        <f t="shared" ref="AI85:AJ85" si="344">SUM(AI86:AI89)</f>
        <v>0</v>
      </c>
      <c r="AJ85" s="198">
        <f t="shared" si="344"/>
        <v>0</v>
      </c>
      <c r="AK85" s="198">
        <f t="shared" si="329"/>
        <v>0</v>
      </c>
      <c r="AL85" s="198">
        <f t="shared" ref="AL85:AM85" si="345">SUM(AL86:AL89)</f>
        <v>0</v>
      </c>
      <c r="AM85" s="198">
        <f t="shared" si="345"/>
        <v>0</v>
      </c>
      <c r="AN85" s="198">
        <f t="shared" si="331"/>
        <v>0</v>
      </c>
      <c r="AO85" s="198">
        <f t="shared" ref="AO85:AP85" si="346">SUM(AO86:AO89)</f>
        <v>0</v>
      </c>
      <c r="AP85" s="198">
        <f t="shared" si="346"/>
        <v>0</v>
      </c>
      <c r="AQ85" s="198">
        <f t="shared" si="333"/>
        <v>0</v>
      </c>
      <c r="AR85" s="293"/>
    </row>
    <row r="86" spans="1:44" ht="30" customHeight="1">
      <c r="A86" s="294"/>
      <c r="B86" s="295"/>
      <c r="C86" s="296"/>
      <c r="D86" s="161" t="s">
        <v>37</v>
      </c>
      <c r="E86" s="190">
        <f t="shared" si="334"/>
        <v>0</v>
      </c>
      <c r="F86" s="190">
        <f t="shared" si="309"/>
        <v>0</v>
      </c>
      <c r="G86" s="240">
        <f t="shared" si="310"/>
        <v>0</v>
      </c>
      <c r="H86" s="191"/>
      <c r="I86" s="190"/>
      <c r="J86" s="190">
        <f t="shared" si="285"/>
        <v>0</v>
      </c>
      <c r="K86" s="191"/>
      <c r="L86" s="190"/>
      <c r="M86" s="190">
        <f t="shared" si="313"/>
        <v>0</v>
      </c>
      <c r="N86" s="191"/>
      <c r="O86" s="190"/>
      <c r="P86" s="190">
        <f t="shared" si="315"/>
        <v>0</v>
      </c>
      <c r="Q86" s="191"/>
      <c r="R86" s="190"/>
      <c r="S86" s="190">
        <f t="shared" si="317"/>
        <v>0</v>
      </c>
      <c r="T86" s="191"/>
      <c r="U86" s="190"/>
      <c r="V86" s="190">
        <f t="shared" si="319"/>
        <v>0</v>
      </c>
      <c r="W86" s="191"/>
      <c r="X86" s="190"/>
      <c r="Y86" s="190">
        <f t="shared" si="321"/>
        <v>0</v>
      </c>
      <c r="Z86" s="191"/>
      <c r="AA86" s="190"/>
      <c r="AB86" s="190">
        <f t="shared" si="323"/>
        <v>0</v>
      </c>
      <c r="AC86" s="191"/>
      <c r="AD86" s="190"/>
      <c r="AE86" s="190">
        <f t="shared" si="325"/>
        <v>0</v>
      </c>
      <c r="AF86" s="191"/>
      <c r="AG86" s="190"/>
      <c r="AH86" s="190">
        <f t="shared" si="327"/>
        <v>0</v>
      </c>
      <c r="AI86" s="191"/>
      <c r="AJ86" s="190"/>
      <c r="AK86" s="190">
        <f t="shared" si="329"/>
        <v>0</v>
      </c>
      <c r="AL86" s="191"/>
      <c r="AM86" s="190"/>
      <c r="AN86" s="190">
        <f t="shared" si="331"/>
        <v>0</v>
      </c>
      <c r="AO86" s="191"/>
      <c r="AP86" s="190"/>
      <c r="AQ86" s="190">
        <f t="shared" si="333"/>
        <v>0</v>
      </c>
      <c r="AR86" s="293"/>
    </row>
    <row r="87" spans="1:44" ht="30" customHeight="1">
      <c r="A87" s="294"/>
      <c r="B87" s="295"/>
      <c r="C87" s="296"/>
      <c r="D87" s="161" t="s">
        <v>2</v>
      </c>
      <c r="E87" s="190">
        <f t="shared" si="334"/>
        <v>0</v>
      </c>
      <c r="F87" s="190">
        <f t="shared" si="309"/>
        <v>0</v>
      </c>
      <c r="G87" s="240">
        <f t="shared" si="310"/>
        <v>0</v>
      </c>
      <c r="H87" s="191"/>
      <c r="I87" s="190"/>
      <c r="J87" s="190">
        <f t="shared" si="285"/>
        <v>0</v>
      </c>
      <c r="K87" s="191"/>
      <c r="L87" s="190"/>
      <c r="M87" s="190">
        <f t="shared" si="313"/>
        <v>0</v>
      </c>
      <c r="N87" s="191"/>
      <c r="O87" s="190"/>
      <c r="P87" s="190">
        <f t="shared" si="315"/>
        <v>0</v>
      </c>
      <c r="Q87" s="191"/>
      <c r="R87" s="190"/>
      <c r="S87" s="190">
        <f t="shared" si="317"/>
        <v>0</v>
      </c>
      <c r="T87" s="191"/>
      <c r="U87" s="190"/>
      <c r="V87" s="190">
        <f t="shared" si="319"/>
        <v>0</v>
      </c>
      <c r="W87" s="191"/>
      <c r="X87" s="190"/>
      <c r="Y87" s="190">
        <f t="shared" si="321"/>
        <v>0</v>
      </c>
      <c r="Z87" s="191"/>
      <c r="AA87" s="190"/>
      <c r="AB87" s="190">
        <f t="shared" si="323"/>
        <v>0</v>
      </c>
      <c r="AC87" s="191"/>
      <c r="AD87" s="190"/>
      <c r="AE87" s="190">
        <f t="shared" si="325"/>
        <v>0</v>
      </c>
      <c r="AF87" s="191"/>
      <c r="AG87" s="190"/>
      <c r="AH87" s="190">
        <f t="shared" si="327"/>
        <v>0</v>
      </c>
      <c r="AI87" s="191"/>
      <c r="AJ87" s="190"/>
      <c r="AK87" s="190">
        <f t="shared" si="329"/>
        <v>0</v>
      </c>
      <c r="AL87" s="191"/>
      <c r="AM87" s="190"/>
      <c r="AN87" s="190">
        <f t="shared" si="331"/>
        <v>0</v>
      </c>
      <c r="AO87" s="191"/>
      <c r="AP87" s="190"/>
      <c r="AQ87" s="190">
        <f t="shared" si="333"/>
        <v>0</v>
      </c>
      <c r="AR87" s="293"/>
    </row>
    <row r="88" spans="1:44" ht="30" customHeight="1">
      <c r="A88" s="294"/>
      <c r="B88" s="295"/>
      <c r="C88" s="296"/>
      <c r="D88" s="161" t="s">
        <v>43</v>
      </c>
      <c r="E88" s="190">
        <f t="shared" si="334"/>
        <v>100</v>
      </c>
      <c r="F88" s="190">
        <f t="shared" si="309"/>
        <v>0</v>
      </c>
      <c r="G88" s="240">
        <f t="shared" si="310"/>
        <v>0</v>
      </c>
      <c r="H88" s="191"/>
      <c r="I88" s="190"/>
      <c r="J88" s="190">
        <f t="shared" si="285"/>
        <v>0</v>
      </c>
      <c r="K88" s="191"/>
      <c r="L88" s="190"/>
      <c r="M88" s="190">
        <f t="shared" si="313"/>
        <v>0</v>
      </c>
      <c r="N88" s="191"/>
      <c r="O88" s="190"/>
      <c r="P88" s="190">
        <f t="shared" si="315"/>
        <v>0</v>
      </c>
      <c r="Q88" s="191">
        <v>100</v>
      </c>
      <c r="R88" s="190"/>
      <c r="S88" s="190">
        <f t="shared" si="317"/>
        <v>0</v>
      </c>
      <c r="T88" s="191"/>
      <c r="U88" s="190"/>
      <c r="V88" s="190">
        <f t="shared" si="319"/>
        <v>0</v>
      </c>
      <c r="W88" s="191"/>
      <c r="X88" s="190"/>
      <c r="Y88" s="190">
        <f t="shared" si="321"/>
        <v>0</v>
      </c>
      <c r="Z88" s="191"/>
      <c r="AA88" s="190"/>
      <c r="AB88" s="190">
        <f t="shared" si="323"/>
        <v>0</v>
      </c>
      <c r="AC88" s="191"/>
      <c r="AD88" s="190"/>
      <c r="AE88" s="190">
        <f t="shared" si="325"/>
        <v>0</v>
      </c>
      <c r="AF88" s="191"/>
      <c r="AG88" s="190"/>
      <c r="AH88" s="190">
        <f t="shared" si="327"/>
        <v>0</v>
      </c>
      <c r="AI88" s="191"/>
      <c r="AJ88" s="190"/>
      <c r="AK88" s="190">
        <f t="shared" si="329"/>
        <v>0</v>
      </c>
      <c r="AL88" s="191"/>
      <c r="AM88" s="190"/>
      <c r="AN88" s="190">
        <f t="shared" si="331"/>
        <v>0</v>
      </c>
      <c r="AO88" s="191"/>
      <c r="AP88" s="190"/>
      <c r="AQ88" s="190">
        <f t="shared" si="333"/>
        <v>0</v>
      </c>
      <c r="AR88" s="293"/>
    </row>
    <row r="89" spans="1:44" ht="30" customHeight="1">
      <c r="A89" s="294"/>
      <c r="B89" s="295"/>
      <c r="C89" s="296"/>
      <c r="D89" s="161" t="s">
        <v>263</v>
      </c>
      <c r="E89" s="190">
        <f t="shared" si="334"/>
        <v>0</v>
      </c>
      <c r="F89" s="190">
        <f t="shared" si="309"/>
        <v>0</v>
      </c>
      <c r="G89" s="240">
        <f t="shared" si="310"/>
        <v>0</v>
      </c>
      <c r="H89" s="191"/>
      <c r="I89" s="190"/>
      <c r="J89" s="190">
        <f t="shared" si="285"/>
        <v>0</v>
      </c>
      <c r="K89" s="191"/>
      <c r="L89" s="190"/>
      <c r="M89" s="190">
        <f t="shared" si="313"/>
        <v>0</v>
      </c>
      <c r="N89" s="191"/>
      <c r="O89" s="190"/>
      <c r="P89" s="190">
        <f t="shared" si="315"/>
        <v>0</v>
      </c>
      <c r="Q89" s="191"/>
      <c r="R89" s="190"/>
      <c r="S89" s="190">
        <f t="shared" si="317"/>
        <v>0</v>
      </c>
      <c r="T89" s="191"/>
      <c r="U89" s="190"/>
      <c r="V89" s="190">
        <f t="shared" si="319"/>
        <v>0</v>
      </c>
      <c r="W89" s="191"/>
      <c r="X89" s="190"/>
      <c r="Y89" s="190">
        <f t="shared" si="321"/>
        <v>0</v>
      </c>
      <c r="Z89" s="191"/>
      <c r="AA89" s="190"/>
      <c r="AB89" s="190">
        <f t="shared" si="323"/>
        <v>0</v>
      </c>
      <c r="AC89" s="191"/>
      <c r="AD89" s="190"/>
      <c r="AE89" s="190">
        <f t="shared" si="325"/>
        <v>0</v>
      </c>
      <c r="AF89" s="191"/>
      <c r="AG89" s="190"/>
      <c r="AH89" s="190">
        <f t="shared" si="327"/>
        <v>0</v>
      </c>
      <c r="AI89" s="191"/>
      <c r="AJ89" s="190"/>
      <c r="AK89" s="190">
        <f t="shared" si="329"/>
        <v>0</v>
      </c>
      <c r="AL89" s="191"/>
      <c r="AM89" s="190"/>
      <c r="AN89" s="190">
        <f t="shared" si="331"/>
        <v>0</v>
      </c>
      <c r="AO89" s="191"/>
      <c r="AP89" s="190"/>
      <c r="AQ89" s="190">
        <f t="shared" si="333"/>
        <v>0</v>
      </c>
      <c r="AR89" s="293"/>
    </row>
    <row r="90" spans="1:44" s="85" customFormat="1" ht="30" customHeight="1">
      <c r="A90" s="294" t="s">
        <v>359</v>
      </c>
      <c r="B90" s="295" t="s">
        <v>351</v>
      </c>
      <c r="C90" s="296" t="s">
        <v>333</v>
      </c>
      <c r="D90" s="189" t="s">
        <v>41</v>
      </c>
      <c r="E90" s="198">
        <f t="shared" si="334"/>
        <v>220</v>
      </c>
      <c r="F90" s="198">
        <f t="shared" si="309"/>
        <v>0</v>
      </c>
      <c r="G90" s="227">
        <f t="shared" si="310"/>
        <v>0</v>
      </c>
      <c r="H90" s="198">
        <f t="shared" ref="H90:I90" si="347">SUM(H91:H94)</f>
        <v>0</v>
      </c>
      <c r="I90" s="198">
        <f t="shared" si="347"/>
        <v>0</v>
      </c>
      <c r="J90" s="198">
        <f t="shared" si="285"/>
        <v>0</v>
      </c>
      <c r="K90" s="198">
        <f t="shared" ref="K90:L90" si="348">SUM(K91:K94)</f>
        <v>0</v>
      </c>
      <c r="L90" s="198">
        <f t="shared" si="348"/>
        <v>0</v>
      </c>
      <c r="M90" s="198">
        <f t="shared" si="313"/>
        <v>0</v>
      </c>
      <c r="N90" s="198">
        <f t="shared" ref="N90:O90" si="349">SUM(N91:N94)</f>
        <v>0</v>
      </c>
      <c r="O90" s="198">
        <f t="shared" si="349"/>
        <v>0</v>
      </c>
      <c r="P90" s="198">
        <f t="shared" si="315"/>
        <v>0</v>
      </c>
      <c r="Q90" s="198">
        <f t="shared" ref="Q90:R90" si="350">SUM(Q91:Q94)</f>
        <v>0</v>
      </c>
      <c r="R90" s="198">
        <f t="shared" si="350"/>
        <v>0</v>
      </c>
      <c r="S90" s="198">
        <f t="shared" si="317"/>
        <v>0</v>
      </c>
      <c r="T90" s="198">
        <f t="shared" ref="T90:U90" si="351">SUM(T91:T94)</f>
        <v>0</v>
      </c>
      <c r="U90" s="198">
        <f t="shared" si="351"/>
        <v>0</v>
      </c>
      <c r="V90" s="198">
        <f t="shared" si="319"/>
        <v>0</v>
      </c>
      <c r="W90" s="198">
        <f t="shared" ref="W90:X90" si="352">SUM(W91:W94)</f>
        <v>220</v>
      </c>
      <c r="X90" s="198">
        <f t="shared" si="352"/>
        <v>0</v>
      </c>
      <c r="Y90" s="198">
        <f t="shared" si="321"/>
        <v>0</v>
      </c>
      <c r="Z90" s="198">
        <f t="shared" ref="Z90:AA90" si="353">SUM(Z91:Z94)</f>
        <v>0</v>
      </c>
      <c r="AA90" s="198">
        <f t="shared" si="353"/>
        <v>0</v>
      </c>
      <c r="AB90" s="198">
        <f t="shared" si="323"/>
        <v>0</v>
      </c>
      <c r="AC90" s="198">
        <f t="shared" ref="AC90:AD90" si="354">SUM(AC91:AC94)</f>
        <v>0</v>
      </c>
      <c r="AD90" s="198">
        <f t="shared" si="354"/>
        <v>0</v>
      </c>
      <c r="AE90" s="198">
        <f t="shared" si="325"/>
        <v>0</v>
      </c>
      <c r="AF90" s="198">
        <f t="shared" ref="AF90:AG90" si="355">SUM(AF91:AF94)</f>
        <v>0</v>
      </c>
      <c r="AG90" s="198">
        <f t="shared" si="355"/>
        <v>0</v>
      </c>
      <c r="AH90" s="198">
        <f t="shared" si="327"/>
        <v>0</v>
      </c>
      <c r="AI90" s="198">
        <f t="shared" ref="AI90:AJ90" si="356">SUM(AI91:AI94)</f>
        <v>0</v>
      </c>
      <c r="AJ90" s="198">
        <f t="shared" si="356"/>
        <v>0</v>
      </c>
      <c r="AK90" s="198">
        <f t="shared" si="329"/>
        <v>0</v>
      </c>
      <c r="AL90" s="198">
        <f t="shared" ref="AL90:AM90" si="357">SUM(AL91:AL94)</f>
        <v>0</v>
      </c>
      <c r="AM90" s="198">
        <f t="shared" si="357"/>
        <v>0</v>
      </c>
      <c r="AN90" s="198">
        <f t="shared" si="331"/>
        <v>0</v>
      </c>
      <c r="AO90" s="198">
        <f t="shared" ref="AO90:AP90" si="358">SUM(AO91:AO94)</f>
        <v>0</v>
      </c>
      <c r="AP90" s="198">
        <f t="shared" si="358"/>
        <v>0</v>
      </c>
      <c r="AQ90" s="198">
        <f t="shared" si="333"/>
        <v>0</v>
      </c>
      <c r="AR90" s="293"/>
    </row>
    <row r="91" spans="1:44" ht="30" customHeight="1">
      <c r="A91" s="294"/>
      <c r="B91" s="295"/>
      <c r="C91" s="296"/>
      <c r="D91" s="161" t="s">
        <v>37</v>
      </c>
      <c r="E91" s="190">
        <f t="shared" si="334"/>
        <v>0</v>
      </c>
      <c r="F91" s="190">
        <f t="shared" si="309"/>
        <v>0</v>
      </c>
      <c r="G91" s="240">
        <f t="shared" si="310"/>
        <v>0</v>
      </c>
      <c r="H91" s="191"/>
      <c r="I91" s="190"/>
      <c r="J91" s="190">
        <f t="shared" si="285"/>
        <v>0</v>
      </c>
      <c r="K91" s="191"/>
      <c r="L91" s="190"/>
      <c r="M91" s="190">
        <f t="shared" si="313"/>
        <v>0</v>
      </c>
      <c r="N91" s="191"/>
      <c r="O91" s="190"/>
      <c r="P91" s="190">
        <f t="shared" si="315"/>
        <v>0</v>
      </c>
      <c r="Q91" s="191"/>
      <c r="R91" s="190"/>
      <c r="S91" s="190">
        <f t="shared" si="317"/>
        <v>0</v>
      </c>
      <c r="T91" s="191"/>
      <c r="U91" s="190"/>
      <c r="V91" s="190">
        <f t="shared" si="319"/>
        <v>0</v>
      </c>
      <c r="W91" s="191"/>
      <c r="X91" s="190"/>
      <c r="Y91" s="190">
        <f t="shared" si="321"/>
        <v>0</v>
      </c>
      <c r="Z91" s="191"/>
      <c r="AA91" s="190"/>
      <c r="AB91" s="190">
        <f t="shared" si="323"/>
        <v>0</v>
      </c>
      <c r="AC91" s="191"/>
      <c r="AD91" s="190"/>
      <c r="AE91" s="190">
        <f t="shared" si="325"/>
        <v>0</v>
      </c>
      <c r="AF91" s="191"/>
      <c r="AG91" s="190"/>
      <c r="AH91" s="190">
        <f t="shared" si="327"/>
        <v>0</v>
      </c>
      <c r="AI91" s="191"/>
      <c r="AJ91" s="190"/>
      <c r="AK91" s="190">
        <f t="shared" si="329"/>
        <v>0</v>
      </c>
      <c r="AL91" s="191"/>
      <c r="AM91" s="190"/>
      <c r="AN91" s="190">
        <f t="shared" si="331"/>
        <v>0</v>
      </c>
      <c r="AO91" s="191"/>
      <c r="AP91" s="190"/>
      <c r="AQ91" s="190">
        <f t="shared" si="333"/>
        <v>0</v>
      </c>
      <c r="AR91" s="293"/>
    </row>
    <row r="92" spans="1:44" ht="30" customHeight="1">
      <c r="A92" s="294"/>
      <c r="B92" s="295"/>
      <c r="C92" s="296"/>
      <c r="D92" s="161" t="s">
        <v>2</v>
      </c>
      <c r="E92" s="190">
        <f t="shared" si="334"/>
        <v>0</v>
      </c>
      <c r="F92" s="190">
        <f t="shared" si="309"/>
        <v>0</v>
      </c>
      <c r="G92" s="240">
        <f t="shared" si="310"/>
        <v>0</v>
      </c>
      <c r="H92" s="191"/>
      <c r="I92" s="190"/>
      <c r="J92" s="190">
        <f t="shared" si="285"/>
        <v>0</v>
      </c>
      <c r="K92" s="191"/>
      <c r="L92" s="190"/>
      <c r="M92" s="190">
        <f t="shared" si="313"/>
        <v>0</v>
      </c>
      <c r="N92" s="191"/>
      <c r="O92" s="190"/>
      <c r="P92" s="190">
        <f t="shared" si="315"/>
        <v>0</v>
      </c>
      <c r="Q92" s="191"/>
      <c r="R92" s="190"/>
      <c r="S92" s="190">
        <f t="shared" si="317"/>
        <v>0</v>
      </c>
      <c r="T92" s="191"/>
      <c r="U92" s="190"/>
      <c r="V92" s="190">
        <f t="shared" si="319"/>
        <v>0</v>
      </c>
      <c r="W92" s="191"/>
      <c r="X92" s="190"/>
      <c r="Y92" s="190">
        <f t="shared" si="321"/>
        <v>0</v>
      </c>
      <c r="Z92" s="191"/>
      <c r="AA92" s="190"/>
      <c r="AB92" s="190">
        <f t="shared" si="323"/>
        <v>0</v>
      </c>
      <c r="AC92" s="191"/>
      <c r="AD92" s="190"/>
      <c r="AE92" s="190">
        <f t="shared" si="325"/>
        <v>0</v>
      </c>
      <c r="AF92" s="191"/>
      <c r="AG92" s="190"/>
      <c r="AH92" s="190">
        <f t="shared" si="327"/>
        <v>0</v>
      </c>
      <c r="AI92" s="191"/>
      <c r="AJ92" s="190"/>
      <c r="AK92" s="190">
        <f t="shared" si="329"/>
        <v>0</v>
      </c>
      <c r="AL92" s="191"/>
      <c r="AM92" s="190"/>
      <c r="AN92" s="190">
        <f t="shared" si="331"/>
        <v>0</v>
      </c>
      <c r="AO92" s="191"/>
      <c r="AP92" s="190"/>
      <c r="AQ92" s="190">
        <f t="shared" si="333"/>
        <v>0</v>
      </c>
      <c r="AR92" s="293"/>
    </row>
    <row r="93" spans="1:44" ht="30" customHeight="1">
      <c r="A93" s="294"/>
      <c r="B93" s="295"/>
      <c r="C93" s="296"/>
      <c r="D93" s="161" t="s">
        <v>43</v>
      </c>
      <c r="E93" s="190">
        <f t="shared" si="334"/>
        <v>220</v>
      </c>
      <c r="F93" s="190">
        <f t="shared" si="309"/>
        <v>0</v>
      </c>
      <c r="G93" s="240">
        <f t="shared" si="310"/>
        <v>0</v>
      </c>
      <c r="H93" s="191"/>
      <c r="I93" s="190"/>
      <c r="J93" s="190">
        <f t="shared" si="285"/>
        <v>0</v>
      </c>
      <c r="K93" s="191"/>
      <c r="L93" s="190"/>
      <c r="M93" s="190">
        <f t="shared" si="313"/>
        <v>0</v>
      </c>
      <c r="N93" s="191"/>
      <c r="O93" s="190"/>
      <c r="P93" s="190">
        <f t="shared" si="315"/>
        <v>0</v>
      </c>
      <c r="Q93" s="191"/>
      <c r="R93" s="190"/>
      <c r="S93" s="190">
        <f t="shared" si="317"/>
        <v>0</v>
      </c>
      <c r="T93" s="191"/>
      <c r="U93" s="190"/>
      <c r="V93" s="190">
        <f t="shared" si="319"/>
        <v>0</v>
      </c>
      <c r="W93" s="191">
        <v>220</v>
      </c>
      <c r="X93" s="190"/>
      <c r="Y93" s="190">
        <f t="shared" si="321"/>
        <v>0</v>
      </c>
      <c r="Z93" s="191"/>
      <c r="AA93" s="190"/>
      <c r="AB93" s="190">
        <f t="shared" si="323"/>
        <v>0</v>
      </c>
      <c r="AC93" s="191"/>
      <c r="AD93" s="190"/>
      <c r="AE93" s="190">
        <f t="shared" si="325"/>
        <v>0</v>
      </c>
      <c r="AF93" s="191"/>
      <c r="AG93" s="190"/>
      <c r="AH93" s="190">
        <f t="shared" si="327"/>
        <v>0</v>
      </c>
      <c r="AI93" s="191"/>
      <c r="AJ93" s="190"/>
      <c r="AK93" s="190">
        <f t="shared" si="329"/>
        <v>0</v>
      </c>
      <c r="AL93" s="191"/>
      <c r="AM93" s="190"/>
      <c r="AN93" s="190">
        <f t="shared" si="331"/>
        <v>0</v>
      </c>
      <c r="AO93" s="191"/>
      <c r="AP93" s="190"/>
      <c r="AQ93" s="190">
        <f t="shared" si="333"/>
        <v>0</v>
      </c>
      <c r="AR93" s="293"/>
    </row>
    <row r="94" spans="1:44" ht="30" customHeight="1">
      <c r="A94" s="294"/>
      <c r="B94" s="295"/>
      <c r="C94" s="296"/>
      <c r="D94" s="161" t="s">
        <v>263</v>
      </c>
      <c r="E94" s="190">
        <f t="shared" si="334"/>
        <v>0</v>
      </c>
      <c r="F94" s="190">
        <f t="shared" si="309"/>
        <v>0</v>
      </c>
      <c r="G94" s="240">
        <f t="shared" si="310"/>
        <v>0</v>
      </c>
      <c r="H94" s="191"/>
      <c r="I94" s="190"/>
      <c r="J94" s="190">
        <f t="shared" si="285"/>
        <v>0</v>
      </c>
      <c r="K94" s="191"/>
      <c r="L94" s="190"/>
      <c r="M94" s="190">
        <f t="shared" si="313"/>
        <v>0</v>
      </c>
      <c r="N94" s="191"/>
      <c r="O94" s="190"/>
      <c r="P94" s="190">
        <f t="shared" si="315"/>
        <v>0</v>
      </c>
      <c r="Q94" s="191"/>
      <c r="R94" s="190"/>
      <c r="S94" s="190">
        <f t="shared" si="317"/>
        <v>0</v>
      </c>
      <c r="T94" s="191"/>
      <c r="U94" s="190"/>
      <c r="V94" s="190">
        <f t="shared" si="319"/>
        <v>0</v>
      </c>
      <c r="W94" s="191"/>
      <c r="X94" s="190"/>
      <c r="Y94" s="190">
        <f t="shared" si="321"/>
        <v>0</v>
      </c>
      <c r="Z94" s="191"/>
      <c r="AA94" s="190"/>
      <c r="AB94" s="190">
        <f t="shared" si="323"/>
        <v>0</v>
      </c>
      <c r="AC94" s="191"/>
      <c r="AD94" s="190"/>
      <c r="AE94" s="190">
        <f t="shared" si="325"/>
        <v>0</v>
      </c>
      <c r="AF94" s="191"/>
      <c r="AG94" s="190"/>
      <c r="AH94" s="190">
        <f t="shared" si="327"/>
        <v>0</v>
      </c>
      <c r="AI94" s="191"/>
      <c r="AJ94" s="190"/>
      <c r="AK94" s="190">
        <f t="shared" si="329"/>
        <v>0</v>
      </c>
      <c r="AL94" s="191"/>
      <c r="AM94" s="190"/>
      <c r="AN94" s="190">
        <f t="shared" si="331"/>
        <v>0</v>
      </c>
      <c r="AO94" s="191"/>
      <c r="AP94" s="190"/>
      <c r="AQ94" s="190">
        <f t="shared" si="333"/>
        <v>0</v>
      </c>
      <c r="AR94" s="293"/>
    </row>
    <row r="95" spans="1:44" s="85" customFormat="1" ht="30" customHeight="1">
      <c r="A95" s="294" t="s">
        <v>360</v>
      </c>
      <c r="B95" s="295" t="s">
        <v>352</v>
      </c>
      <c r="C95" s="296" t="s">
        <v>333</v>
      </c>
      <c r="D95" s="189" t="s">
        <v>41</v>
      </c>
      <c r="E95" s="198">
        <f t="shared" si="334"/>
        <v>30</v>
      </c>
      <c r="F95" s="198">
        <f t="shared" si="309"/>
        <v>0</v>
      </c>
      <c r="G95" s="227">
        <f t="shared" si="310"/>
        <v>0</v>
      </c>
      <c r="H95" s="198">
        <f t="shared" ref="H95:I95" si="359">SUM(H96:H99)</f>
        <v>0</v>
      </c>
      <c r="I95" s="198">
        <f t="shared" si="359"/>
        <v>0</v>
      </c>
      <c r="J95" s="198">
        <f t="shared" si="285"/>
        <v>0</v>
      </c>
      <c r="K95" s="198">
        <f t="shared" ref="K95:L95" si="360">SUM(K96:K99)</f>
        <v>0</v>
      </c>
      <c r="L95" s="198">
        <f t="shared" si="360"/>
        <v>0</v>
      </c>
      <c r="M95" s="198">
        <f t="shared" si="313"/>
        <v>0</v>
      </c>
      <c r="N95" s="198">
        <f t="shared" ref="N95:O95" si="361">SUM(N96:N99)</f>
        <v>0</v>
      </c>
      <c r="O95" s="198">
        <f t="shared" si="361"/>
        <v>0</v>
      </c>
      <c r="P95" s="198">
        <f t="shared" si="315"/>
        <v>0</v>
      </c>
      <c r="Q95" s="198">
        <f t="shared" ref="Q95:R95" si="362">SUM(Q96:Q99)</f>
        <v>0</v>
      </c>
      <c r="R95" s="198">
        <f t="shared" si="362"/>
        <v>0</v>
      </c>
      <c r="S95" s="198">
        <f t="shared" si="317"/>
        <v>0</v>
      </c>
      <c r="T95" s="198">
        <f t="shared" ref="T95:U95" si="363">SUM(T96:T99)</f>
        <v>30</v>
      </c>
      <c r="U95" s="198">
        <f t="shared" si="363"/>
        <v>0</v>
      </c>
      <c r="V95" s="198">
        <f t="shared" si="319"/>
        <v>0</v>
      </c>
      <c r="W95" s="198">
        <f t="shared" ref="W95:X95" si="364">SUM(W96:W99)</f>
        <v>0</v>
      </c>
      <c r="X95" s="198">
        <f t="shared" si="364"/>
        <v>0</v>
      </c>
      <c r="Y95" s="198">
        <f t="shared" si="321"/>
        <v>0</v>
      </c>
      <c r="Z95" s="198">
        <f t="shared" ref="Z95:AA95" si="365">SUM(Z96:Z99)</f>
        <v>0</v>
      </c>
      <c r="AA95" s="198">
        <f t="shared" si="365"/>
        <v>0</v>
      </c>
      <c r="AB95" s="198">
        <f t="shared" si="323"/>
        <v>0</v>
      </c>
      <c r="AC95" s="198">
        <f t="shared" ref="AC95:AD95" si="366">SUM(AC96:AC99)</f>
        <v>0</v>
      </c>
      <c r="AD95" s="198">
        <f t="shared" si="366"/>
        <v>0</v>
      </c>
      <c r="AE95" s="198">
        <f t="shared" si="325"/>
        <v>0</v>
      </c>
      <c r="AF95" s="198">
        <f t="shared" ref="AF95:AG95" si="367">SUM(AF96:AF99)</f>
        <v>0</v>
      </c>
      <c r="AG95" s="198">
        <f t="shared" si="367"/>
        <v>0</v>
      </c>
      <c r="AH95" s="198">
        <f t="shared" si="327"/>
        <v>0</v>
      </c>
      <c r="AI95" s="198">
        <f t="shared" ref="AI95:AJ95" si="368">SUM(AI96:AI99)</f>
        <v>0</v>
      </c>
      <c r="AJ95" s="198">
        <f t="shared" si="368"/>
        <v>0</v>
      </c>
      <c r="AK95" s="198">
        <f t="shared" si="329"/>
        <v>0</v>
      </c>
      <c r="AL95" s="198">
        <f t="shared" ref="AL95:AM95" si="369">SUM(AL96:AL99)</f>
        <v>0</v>
      </c>
      <c r="AM95" s="198">
        <f t="shared" si="369"/>
        <v>0</v>
      </c>
      <c r="AN95" s="198">
        <f t="shared" si="331"/>
        <v>0</v>
      </c>
      <c r="AO95" s="198">
        <f t="shared" ref="AO95:AP95" si="370">SUM(AO96:AO99)</f>
        <v>0</v>
      </c>
      <c r="AP95" s="198">
        <f t="shared" si="370"/>
        <v>0</v>
      </c>
      <c r="AQ95" s="198">
        <f t="shared" si="333"/>
        <v>0</v>
      </c>
      <c r="AR95" s="293"/>
    </row>
    <row r="96" spans="1:44" ht="30" customHeight="1">
      <c r="A96" s="294"/>
      <c r="B96" s="295"/>
      <c r="C96" s="296"/>
      <c r="D96" s="161" t="s">
        <v>37</v>
      </c>
      <c r="E96" s="190">
        <f t="shared" si="334"/>
        <v>0</v>
      </c>
      <c r="F96" s="190">
        <f t="shared" si="309"/>
        <v>0</v>
      </c>
      <c r="G96" s="240">
        <f t="shared" si="310"/>
        <v>0</v>
      </c>
      <c r="H96" s="191"/>
      <c r="I96" s="190"/>
      <c r="J96" s="190">
        <f t="shared" si="285"/>
        <v>0</v>
      </c>
      <c r="K96" s="191"/>
      <c r="L96" s="190"/>
      <c r="M96" s="190">
        <f t="shared" si="313"/>
        <v>0</v>
      </c>
      <c r="N96" s="191"/>
      <c r="O96" s="190"/>
      <c r="P96" s="190">
        <f t="shared" si="315"/>
        <v>0</v>
      </c>
      <c r="Q96" s="191"/>
      <c r="R96" s="190"/>
      <c r="S96" s="190">
        <f t="shared" si="317"/>
        <v>0</v>
      </c>
      <c r="T96" s="191"/>
      <c r="U96" s="190"/>
      <c r="V96" s="190">
        <f t="shared" si="319"/>
        <v>0</v>
      </c>
      <c r="W96" s="191"/>
      <c r="X96" s="190"/>
      <c r="Y96" s="190">
        <f t="shared" si="321"/>
        <v>0</v>
      </c>
      <c r="Z96" s="191"/>
      <c r="AA96" s="190"/>
      <c r="AB96" s="190">
        <f t="shared" si="323"/>
        <v>0</v>
      </c>
      <c r="AC96" s="191"/>
      <c r="AD96" s="190"/>
      <c r="AE96" s="190">
        <f t="shared" si="325"/>
        <v>0</v>
      </c>
      <c r="AF96" s="191"/>
      <c r="AG96" s="190"/>
      <c r="AH96" s="190">
        <f t="shared" si="327"/>
        <v>0</v>
      </c>
      <c r="AI96" s="191"/>
      <c r="AJ96" s="190"/>
      <c r="AK96" s="190">
        <f t="shared" si="329"/>
        <v>0</v>
      </c>
      <c r="AL96" s="191"/>
      <c r="AM96" s="190"/>
      <c r="AN96" s="190">
        <f t="shared" si="331"/>
        <v>0</v>
      </c>
      <c r="AO96" s="191"/>
      <c r="AP96" s="190"/>
      <c r="AQ96" s="190">
        <f t="shared" si="333"/>
        <v>0</v>
      </c>
      <c r="AR96" s="293"/>
    </row>
    <row r="97" spans="1:44" ht="30" customHeight="1">
      <c r="A97" s="294"/>
      <c r="B97" s="295"/>
      <c r="C97" s="296"/>
      <c r="D97" s="161" t="s">
        <v>2</v>
      </c>
      <c r="E97" s="190">
        <f t="shared" si="334"/>
        <v>0</v>
      </c>
      <c r="F97" s="190">
        <f t="shared" si="309"/>
        <v>0</v>
      </c>
      <c r="G97" s="240">
        <f t="shared" si="310"/>
        <v>0</v>
      </c>
      <c r="H97" s="191"/>
      <c r="I97" s="190"/>
      <c r="J97" s="190">
        <f t="shared" si="285"/>
        <v>0</v>
      </c>
      <c r="K97" s="191"/>
      <c r="L97" s="190"/>
      <c r="M97" s="190">
        <f t="shared" si="313"/>
        <v>0</v>
      </c>
      <c r="N97" s="191"/>
      <c r="O97" s="190"/>
      <c r="P97" s="190">
        <f t="shared" si="315"/>
        <v>0</v>
      </c>
      <c r="Q97" s="191"/>
      <c r="R97" s="190"/>
      <c r="S97" s="190">
        <f t="shared" si="317"/>
        <v>0</v>
      </c>
      <c r="T97" s="191"/>
      <c r="U97" s="190"/>
      <c r="V97" s="190">
        <f t="shared" si="319"/>
        <v>0</v>
      </c>
      <c r="W97" s="191"/>
      <c r="X97" s="190"/>
      <c r="Y97" s="190">
        <f t="shared" si="321"/>
        <v>0</v>
      </c>
      <c r="Z97" s="191"/>
      <c r="AA97" s="190"/>
      <c r="AB97" s="190">
        <f t="shared" si="323"/>
        <v>0</v>
      </c>
      <c r="AC97" s="191"/>
      <c r="AD97" s="190"/>
      <c r="AE97" s="190">
        <f t="shared" si="325"/>
        <v>0</v>
      </c>
      <c r="AF97" s="191"/>
      <c r="AG97" s="190"/>
      <c r="AH97" s="190">
        <f t="shared" si="327"/>
        <v>0</v>
      </c>
      <c r="AI97" s="191"/>
      <c r="AJ97" s="190"/>
      <c r="AK97" s="190">
        <f t="shared" si="329"/>
        <v>0</v>
      </c>
      <c r="AL97" s="191"/>
      <c r="AM97" s="190"/>
      <c r="AN97" s="190">
        <f t="shared" si="331"/>
        <v>0</v>
      </c>
      <c r="AO97" s="191"/>
      <c r="AP97" s="190"/>
      <c r="AQ97" s="190">
        <f t="shared" si="333"/>
        <v>0</v>
      </c>
      <c r="AR97" s="293"/>
    </row>
    <row r="98" spans="1:44" ht="30" customHeight="1">
      <c r="A98" s="294"/>
      <c r="B98" s="295"/>
      <c r="C98" s="296"/>
      <c r="D98" s="161" t="s">
        <v>43</v>
      </c>
      <c r="E98" s="190">
        <f t="shared" si="334"/>
        <v>30</v>
      </c>
      <c r="F98" s="190">
        <f t="shared" si="309"/>
        <v>0</v>
      </c>
      <c r="G98" s="240">
        <f t="shared" si="310"/>
        <v>0</v>
      </c>
      <c r="H98" s="191"/>
      <c r="I98" s="190"/>
      <c r="J98" s="190">
        <f t="shared" si="285"/>
        <v>0</v>
      </c>
      <c r="K98" s="191"/>
      <c r="L98" s="190"/>
      <c r="M98" s="190">
        <f t="shared" si="313"/>
        <v>0</v>
      </c>
      <c r="N98" s="191"/>
      <c r="O98" s="190"/>
      <c r="P98" s="190">
        <f t="shared" si="315"/>
        <v>0</v>
      </c>
      <c r="Q98" s="191"/>
      <c r="R98" s="190"/>
      <c r="S98" s="190">
        <f t="shared" si="317"/>
        <v>0</v>
      </c>
      <c r="T98" s="191">
        <v>30</v>
      </c>
      <c r="U98" s="190"/>
      <c r="V98" s="190">
        <f t="shared" si="319"/>
        <v>0</v>
      </c>
      <c r="W98" s="191"/>
      <c r="X98" s="190"/>
      <c r="Y98" s="190">
        <f t="shared" si="321"/>
        <v>0</v>
      </c>
      <c r="Z98" s="191"/>
      <c r="AA98" s="190"/>
      <c r="AB98" s="190">
        <f t="shared" si="323"/>
        <v>0</v>
      </c>
      <c r="AC98" s="191"/>
      <c r="AD98" s="190"/>
      <c r="AE98" s="190">
        <f t="shared" si="325"/>
        <v>0</v>
      </c>
      <c r="AF98" s="191"/>
      <c r="AG98" s="190"/>
      <c r="AH98" s="190">
        <f t="shared" si="327"/>
        <v>0</v>
      </c>
      <c r="AI98" s="191"/>
      <c r="AJ98" s="190"/>
      <c r="AK98" s="190">
        <f t="shared" si="329"/>
        <v>0</v>
      </c>
      <c r="AL98" s="191"/>
      <c r="AM98" s="190"/>
      <c r="AN98" s="190">
        <f t="shared" si="331"/>
        <v>0</v>
      </c>
      <c r="AO98" s="191"/>
      <c r="AP98" s="190"/>
      <c r="AQ98" s="190">
        <f t="shared" si="333"/>
        <v>0</v>
      </c>
      <c r="AR98" s="293"/>
    </row>
    <row r="99" spans="1:44" ht="30" customHeight="1">
      <c r="A99" s="294"/>
      <c r="B99" s="295"/>
      <c r="C99" s="296"/>
      <c r="D99" s="161" t="s">
        <v>263</v>
      </c>
      <c r="E99" s="190">
        <f t="shared" si="334"/>
        <v>0</v>
      </c>
      <c r="F99" s="190">
        <f t="shared" si="309"/>
        <v>0</v>
      </c>
      <c r="G99" s="240">
        <f t="shared" si="310"/>
        <v>0</v>
      </c>
      <c r="H99" s="191"/>
      <c r="I99" s="190"/>
      <c r="J99" s="190">
        <f t="shared" si="285"/>
        <v>0</v>
      </c>
      <c r="K99" s="191"/>
      <c r="L99" s="190"/>
      <c r="M99" s="190">
        <f t="shared" si="313"/>
        <v>0</v>
      </c>
      <c r="N99" s="191"/>
      <c r="O99" s="190"/>
      <c r="P99" s="190">
        <f t="shared" si="315"/>
        <v>0</v>
      </c>
      <c r="Q99" s="191"/>
      <c r="R99" s="190"/>
      <c r="S99" s="190">
        <f t="shared" si="317"/>
        <v>0</v>
      </c>
      <c r="T99" s="191"/>
      <c r="U99" s="190"/>
      <c r="V99" s="190">
        <f t="shared" si="319"/>
        <v>0</v>
      </c>
      <c r="W99" s="191"/>
      <c r="X99" s="190"/>
      <c r="Y99" s="190">
        <f t="shared" si="321"/>
        <v>0</v>
      </c>
      <c r="Z99" s="191"/>
      <c r="AA99" s="190"/>
      <c r="AB99" s="190">
        <f t="shared" si="323"/>
        <v>0</v>
      </c>
      <c r="AC99" s="191"/>
      <c r="AD99" s="190"/>
      <c r="AE99" s="190">
        <f t="shared" si="325"/>
        <v>0</v>
      </c>
      <c r="AF99" s="191"/>
      <c r="AG99" s="190"/>
      <c r="AH99" s="190">
        <f t="shared" si="327"/>
        <v>0</v>
      </c>
      <c r="AI99" s="191"/>
      <c r="AJ99" s="190"/>
      <c r="AK99" s="190">
        <f t="shared" si="329"/>
        <v>0</v>
      </c>
      <c r="AL99" s="191"/>
      <c r="AM99" s="190"/>
      <c r="AN99" s="190">
        <f t="shared" si="331"/>
        <v>0</v>
      </c>
      <c r="AO99" s="191"/>
      <c r="AP99" s="190"/>
      <c r="AQ99" s="190">
        <f t="shared" si="333"/>
        <v>0</v>
      </c>
      <c r="AR99" s="293"/>
    </row>
    <row r="100" spans="1:44" s="85" customFormat="1" ht="30" customHeight="1">
      <c r="A100" s="294" t="s">
        <v>361</v>
      </c>
      <c r="B100" s="295" t="s">
        <v>353</v>
      </c>
      <c r="C100" s="296" t="s">
        <v>333</v>
      </c>
      <c r="D100" s="189" t="s">
        <v>41</v>
      </c>
      <c r="E100" s="198">
        <f t="shared" si="334"/>
        <v>70</v>
      </c>
      <c r="F100" s="198">
        <f t="shared" si="309"/>
        <v>0</v>
      </c>
      <c r="G100" s="227">
        <f t="shared" si="310"/>
        <v>0</v>
      </c>
      <c r="H100" s="198">
        <f t="shared" ref="H100:I100" si="371">SUM(H101:H104)</f>
        <v>0</v>
      </c>
      <c r="I100" s="198">
        <f t="shared" si="371"/>
        <v>0</v>
      </c>
      <c r="J100" s="198">
        <f t="shared" si="285"/>
        <v>0</v>
      </c>
      <c r="K100" s="198">
        <f t="shared" ref="K100:L100" si="372">SUM(K101:K104)</f>
        <v>0</v>
      </c>
      <c r="L100" s="198">
        <f t="shared" si="372"/>
        <v>0</v>
      </c>
      <c r="M100" s="198">
        <f t="shared" si="313"/>
        <v>0</v>
      </c>
      <c r="N100" s="198">
        <f t="shared" ref="N100:O100" si="373">SUM(N101:N104)</f>
        <v>0</v>
      </c>
      <c r="O100" s="198">
        <f t="shared" si="373"/>
        <v>0</v>
      </c>
      <c r="P100" s="198">
        <f t="shared" si="315"/>
        <v>0</v>
      </c>
      <c r="Q100" s="198">
        <f t="shared" ref="Q100:R100" si="374">SUM(Q101:Q104)</f>
        <v>0</v>
      </c>
      <c r="R100" s="198">
        <f t="shared" si="374"/>
        <v>0</v>
      </c>
      <c r="S100" s="198">
        <f t="shared" si="317"/>
        <v>0</v>
      </c>
      <c r="T100" s="198">
        <f t="shared" ref="T100:U100" si="375">SUM(T101:T104)</f>
        <v>0</v>
      </c>
      <c r="U100" s="198">
        <f t="shared" si="375"/>
        <v>0</v>
      </c>
      <c r="V100" s="198">
        <f t="shared" si="319"/>
        <v>0</v>
      </c>
      <c r="W100" s="198">
        <f t="shared" ref="W100:X100" si="376">SUM(W101:W104)</f>
        <v>0</v>
      </c>
      <c r="X100" s="198">
        <f t="shared" si="376"/>
        <v>0</v>
      </c>
      <c r="Y100" s="198">
        <f t="shared" si="321"/>
        <v>0</v>
      </c>
      <c r="Z100" s="198">
        <f t="shared" ref="Z100:AA100" si="377">SUM(Z101:Z104)</f>
        <v>0</v>
      </c>
      <c r="AA100" s="198">
        <f t="shared" si="377"/>
        <v>0</v>
      </c>
      <c r="AB100" s="198">
        <f t="shared" si="323"/>
        <v>0</v>
      </c>
      <c r="AC100" s="198">
        <f t="shared" ref="AC100:AD100" si="378">SUM(AC101:AC104)</f>
        <v>0</v>
      </c>
      <c r="AD100" s="198">
        <f t="shared" si="378"/>
        <v>0</v>
      </c>
      <c r="AE100" s="198">
        <f t="shared" si="325"/>
        <v>0</v>
      </c>
      <c r="AF100" s="198">
        <f t="shared" ref="AF100:AG100" si="379">SUM(AF101:AF104)</f>
        <v>70</v>
      </c>
      <c r="AG100" s="198">
        <f t="shared" si="379"/>
        <v>0</v>
      </c>
      <c r="AH100" s="198">
        <f t="shared" si="327"/>
        <v>0</v>
      </c>
      <c r="AI100" s="198">
        <f t="shared" ref="AI100:AJ100" si="380">SUM(AI101:AI104)</f>
        <v>0</v>
      </c>
      <c r="AJ100" s="198">
        <f t="shared" si="380"/>
        <v>0</v>
      </c>
      <c r="AK100" s="198">
        <f t="shared" si="329"/>
        <v>0</v>
      </c>
      <c r="AL100" s="198">
        <f t="shared" ref="AL100:AM100" si="381">SUM(AL101:AL104)</f>
        <v>0</v>
      </c>
      <c r="AM100" s="198">
        <f t="shared" si="381"/>
        <v>0</v>
      </c>
      <c r="AN100" s="198">
        <f t="shared" si="331"/>
        <v>0</v>
      </c>
      <c r="AO100" s="198">
        <f t="shared" ref="AO100:AP100" si="382">SUM(AO101:AO104)</f>
        <v>0</v>
      </c>
      <c r="AP100" s="198">
        <f t="shared" si="382"/>
        <v>0</v>
      </c>
      <c r="AQ100" s="198">
        <f t="shared" si="333"/>
        <v>0</v>
      </c>
      <c r="AR100" s="293"/>
    </row>
    <row r="101" spans="1:44" ht="30" customHeight="1">
      <c r="A101" s="294"/>
      <c r="B101" s="295"/>
      <c r="C101" s="296"/>
      <c r="D101" s="161" t="s">
        <v>37</v>
      </c>
      <c r="E101" s="190">
        <f t="shared" si="334"/>
        <v>0</v>
      </c>
      <c r="F101" s="190">
        <f t="shared" si="309"/>
        <v>0</v>
      </c>
      <c r="G101" s="240">
        <f t="shared" si="310"/>
        <v>0</v>
      </c>
      <c r="H101" s="191"/>
      <c r="I101" s="190"/>
      <c r="J101" s="190">
        <f t="shared" si="285"/>
        <v>0</v>
      </c>
      <c r="K101" s="191"/>
      <c r="L101" s="190"/>
      <c r="M101" s="190">
        <f t="shared" si="313"/>
        <v>0</v>
      </c>
      <c r="N101" s="191"/>
      <c r="O101" s="190"/>
      <c r="P101" s="190">
        <f t="shared" si="315"/>
        <v>0</v>
      </c>
      <c r="Q101" s="191"/>
      <c r="R101" s="190"/>
      <c r="S101" s="190">
        <f t="shared" si="317"/>
        <v>0</v>
      </c>
      <c r="T101" s="191"/>
      <c r="U101" s="190"/>
      <c r="V101" s="190">
        <f t="shared" si="319"/>
        <v>0</v>
      </c>
      <c r="W101" s="191"/>
      <c r="X101" s="190"/>
      <c r="Y101" s="190">
        <f t="shared" si="321"/>
        <v>0</v>
      </c>
      <c r="Z101" s="191"/>
      <c r="AA101" s="190"/>
      <c r="AB101" s="190">
        <f t="shared" si="323"/>
        <v>0</v>
      </c>
      <c r="AC101" s="191"/>
      <c r="AD101" s="190"/>
      <c r="AE101" s="190">
        <f t="shared" si="325"/>
        <v>0</v>
      </c>
      <c r="AF101" s="191"/>
      <c r="AG101" s="190"/>
      <c r="AH101" s="190">
        <f t="shared" si="327"/>
        <v>0</v>
      </c>
      <c r="AI101" s="191"/>
      <c r="AJ101" s="190"/>
      <c r="AK101" s="190">
        <f t="shared" si="329"/>
        <v>0</v>
      </c>
      <c r="AL101" s="191"/>
      <c r="AM101" s="190"/>
      <c r="AN101" s="190">
        <f t="shared" si="331"/>
        <v>0</v>
      </c>
      <c r="AO101" s="191"/>
      <c r="AP101" s="190"/>
      <c r="AQ101" s="190">
        <f t="shared" si="333"/>
        <v>0</v>
      </c>
      <c r="AR101" s="293"/>
    </row>
    <row r="102" spans="1:44" ht="30" customHeight="1">
      <c r="A102" s="294"/>
      <c r="B102" s="295"/>
      <c r="C102" s="296"/>
      <c r="D102" s="161" t="s">
        <v>2</v>
      </c>
      <c r="E102" s="190">
        <f t="shared" si="334"/>
        <v>0</v>
      </c>
      <c r="F102" s="190">
        <f t="shared" si="309"/>
        <v>0</v>
      </c>
      <c r="G102" s="240">
        <f t="shared" si="310"/>
        <v>0</v>
      </c>
      <c r="H102" s="191"/>
      <c r="I102" s="190"/>
      <c r="J102" s="190">
        <f t="shared" si="285"/>
        <v>0</v>
      </c>
      <c r="K102" s="191"/>
      <c r="L102" s="190"/>
      <c r="M102" s="190">
        <f t="shared" si="313"/>
        <v>0</v>
      </c>
      <c r="N102" s="191"/>
      <c r="O102" s="190"/>
      <c r="P102" s="190">
        <f t="shared" si="315"/>
        <v>0</v>
      </c>
      <c r="Q102" s="191"/>
      <c r="R102" s="190"/>
      <c r="S102" s="190">
        <f t="shared" si="317"/>
        <v>0</v>
      </c>
      <c r="T102" s="191"/>
      <c r="U102" s="190"/>
      <c r="V102" s="190">
        <f t="shared" si="319"/>
        <v>0</v>
      </c>
      <c r="W102" s="191"/>
      <c r="X102" s="190"/>
      <c r="Y102" s="190">
        <f t="shared" si="321"/>
        <v>0</v>
      </c>
      <c r="Z102" s="191"/>
      <c r="AA102" s="190"/>
      <c r="AB102" s="190">
        <f t="shared" si="323"/>
        <v>0</v>
      </c>
      <c r="AC102" s="191"/>
      <c r="AD102" s="190"/>
      <c r="AE102" s="190">
        <f t="shared" si="325"/>
        <v>0</v>
      </c>
      <c r="AF102" s="191"/>
      <c r="AG102" s="190"/>
      <c r="AH102" s="190">
        <f t="shared" si="327"/>
        <v>0</v>
      </c>
      <c r="AI102" s="191"/>
      <c r="AJ102" s="190"/>
      <c r="AK102" s="190">
        <f t="shared" si="329"/>
        <v>0</v>
      </c>
      <c r="AL102" s="191"/>
      <c r="AM102" s="190"/>
      <c r="AN102" s="190">
        <f t="shared" si="331"/>
        <v>0</v>
      </c>
      <c r="AO102" s="191"/>
      <c r="AP102" s="190"/>
      <c r="AQ102" s="190">
        <f t="shared" si="333"/>
        <v>0</v>
      </c>
      <c r="AR102" s="293"/>
    </row>
    <row r="103" spans="1:44" ht="30" customHeight="1">
      <c r="A103" s="294"/>
      <c r="B103" s="295"/>
      <c r="C103" s="296"/>
      <c r="D103" s="161" t="s">
        <v>43</v>
      </c>
      <c r="E103" s="190">
        <f t="shared" si="334"/>
        <v>70</v>
      </c>
      <c r="F103" s="190">
        <f t="shared" si="309"/>
        <v>0</v>
      </c>
      <c r="G103" s="240">
        <f t="shared" si="310"/>
        <v>0</v>
      </c>
      <c r="H103" s="191"/>
      <c r="I103" s="190"/>
      <c r="J103" s="190">
        <f t="shared" si="285"/>
        <v>0</v>
      </c>
      <c r="K103" s="191"/>
      <c r="L103" s="190"/>
      <c r="M103" s="190">
        <f t="shared" si="313"/>
        <v>0</v>
      </c>
      <c r="N103" s="191"/>
      <c r="O103" s="190"/>
      <c r="P103" s="190">
        <f t="shared" si="315"/>
        <v>0</v>
      </c>
      <c r="Q103" s="191"/>
      <c r="R103" s="190"/>
      <c r="S103" s="190">
        <f t="shared" si="317"/>
        <v>0</v>
      </c>
      <c r="T103" s="191"/>
      <c r="U103" s="190"/>
      <c r="V103" s="190">
        <f t="shared" si="319"/>
        <v>0</v>
      </c>
      <c r="W103" s="191"/>
      <c r="X103" s="190"/>
      <c r="Y103" s="190">
        <f t="shared" si="321"/>
        <v>0</v>
      </c>
      <c r="Z103" s="191"/>
      <c r="AA103" s="190"/>
      <c r="AB103" s="190">
        <f t="shared" si="323"/>
        <v>0</v>
      </c>
      <c r="AC103" s="191"/>
      <c r="AD103" s="190"/>
      <c r="AE103" s="190">
        <f t="shared" si="325"/>
        <v>0</v>
      </c>
      <c r="AF103" s="191">
        <v>70</v>
      </c>
      <c r="AG103" s="190"/>
      <c r="AH103" s="190">
        <f t="shared" si="327"/>
        <v>0</v>
      </c>
      <c r="AI103" s="191"/>
      <c r="AJ103" s="190"/>
      <c r="AK103" s="190">
        <f t="shared" si="329"/>
        <v>0</v>
      </c>
      <c r="AL103" s="191"/>
      <c r="AM103" s="190"/>
      <c r="AN103" s="190">
        <f t="shared" si="331"/>
        <v>0</v>
      </c>
      <c r="AO103" s="191"/>
      <c r="AP103" s="190"/>
      <c r="AQ103" s="190">
        <f t="shared" si="333"/>
        <v>0</v>
      </c>
      <c r="AR103" s="293"/>
    </row>
    <row r="104" spans="1:44" ht="30" customHeight="1">
      <c r="A104" s="294"/>
      <c r="B104" s="295"/>
      <c r="C104" s="296"/>
      <c r="D104" s="161" t="s">
        <v>263</v>
      </c>
      <c r="E104" s="190">
        <f t="shared" si="334"/>
        <v>0</v>
      </c>
      <c r="F104" s="190">
        <f t="shared" si="309"/>
        <v>0</v>
      </c>
      <c r="G104" s="240">
        <f t="shared" si="310"/>
        <v>0</v>
      </c>
      <c r="H104" s="191"/>
      <c r="I104" s="190"/>
      <c r="J104" s="190">
        <f t="shared" si="285"/>
        <v>0</v>
      </c>
      <c r="K104" s="191"/>
      <c r="L104" s="190"/>
      <c r="M104" s="190">
        <f t="shared" si="313"/>
        <v>0</v>
      </c>
      <c r="N104" s="191"/>
      <c r="O104" s="190"/>
      <c r="P104" s="190">
        <f t="shared" si="315"/>
        <v>0</v>
      </c>
      <c r="Q104" s="191"/>
      <c r="R104" s="190"/>
      <c r="S104" s="190">
        <f t="shared" si="317"/>
        <v>0</v>
      </c>
      <c r="T104" s="191"/>
      <c r="U104" s="190"/>
      <c r="V104" s="190">
        <f t="shared" si="319"/>
        <v>0</v>
      </c>
      <c r="W104" s="191"/>
      <c r="X104" s="190"/>
      <c r="Y104" s="190">
        <f t="shared" si="321"/>
        <v>0</v>
      </c>
      <c r="Z104" s="191"/>
      <c r="AA104" s="190"/>
      <c r="AB104" s="190">
        <f t="shared" si="323"/>
        <v>0</v>
      </c>
      <c r="AC104" s="191"/>
      <c r="AD104" s="190"/>
      <c r="AE104" s="190">
        <f t="shared" si="325"/>
        <v>0</v>
      </c>
      <c r="AF104" s="191"/>
      <c r="AG104" s="190"/>
      <c r="AH104" s="190">
        <f t="shared" si="327"/>
        <v>0</v>
      </c>
      <c r="AI104" s="191"/>
      <c r="AJ104" s="190"/>
      <c r="AK104" s="190">
        <f t="shared" si="329"/>
        <v>0</v>
      </c>
      <c r="AL104" s="191"/>
      <c r="AM104" s="190"/>
      <c r="AN104" s="190">
        <f t="shared" si="331"/>
        <v>0</v>
      </c>
      <c r="AO104" s="191"/>
      <c r="AP104" s="190"/>
      <c r="AQ104" s="190">
        <f t="shared" si="333"/>
        <v>0</v>
      </c>
      <c r="AR104" s="293"/>
    </row>
    <row r="105" spans="1:44" s="85" customFormat="1" ht="30" customHeight="1">
      <c r="A105" s="294" t="s">
        <v>362</v>
      </c>
      <c r="B105" s="295" t="s">
        <v>354</v>
      </c>
      <c r="C105" s="296" t="s">
        <v>333</v>
      </c>
      <c r="D105" s="189" t="s">
        <v>41</v>
      </c>
      <c r="E105" s="198">
        <f t="shared" si="334"/>
        <v>70</v>
      </c>
      <c r="F105" s="198">
        <f t="shared" si="309"/>
        <v>0</v>
      </c>
      <c r="G105" s="227">
        <f t="shared" si="310"/>
        <v>0</v>
      </c>
      <c r="H105" s="198">
        <f t="shared" ref="H105:I105" si="383">SUM(H106:H109)</f>
        <v>0</v>
      </c>
      <c r="I105" s="198">
        <f t="shared" si="383"/>
        <v>0</v>
      </c>
      <c r="J105" s="198">
        <f t="shared" si="285"/>
        <v>0</v>
      </c>
      <c r="K105" s="198">
        <f t="shared" ref="K105:L105" si="384">SUM(K106:K109)</f>
        <v>0</v>
      </c>
      <c r="L105" s="198">
        <f t="shared" si="384"/>
        <v>0</v>
      </c>
      <c r="M105" s="198">
        <f t="shared" si="313"/>
        <v>0</v>
      </c>
      <c r="N105" s="198">
        <f t="shared" ref="N105:O105" si="385">SUM(N106:N109)</f>
        <v>0</v>
      </c>
      <c r="O105" s="198">
        <f t="shared" si="385"/>
        <v>0</v>
      </c>
      <c r="P105" s="198">
        <f t="shared" si="315"/>
        <v>0</v>
      </c>
      <c r="Q105" s="198">
        <f t="shared" ref="Q105:R105" si="386">SUM(Q106:Q109)</f>
        <v>0</v>
      </c>
      <c r="R105" s="198">
        <f t="shared" si="386"/>
        <v>0</v>
      </c>
      <c r="S105" s="198">
        <f t="shared" si="317"/>
        <v>0</v>
      </c>
      <c r="T105" s="198">
        <f t="shared" ref="T105:U105" si="387">SUM(T106:T109)</f>
        <v>0</v>
      </c>
      <c r="U105" s="198">
        <f t="shared" si="387"/>
        <v>0</v>
      </c>
      <c r="V105" s="198">
        <f t="shared" si="319"/>
        <v>0</v>
      </c>
      <c r="W105" s="198">
        <f t="shared" ref="W105:X105" si="388">SUM(W106:W109)</f>
        <v>0</v>
      </c>
      <c r="X105" s="198">
        <f t="shared" si="388"/>
        <v>0</v>
      </c>
      <c r="Y105" s="198">
        <f t="shared" si="321"/>
        <v>0</v>
      </c>
      <c r="Z105" s="198">
        <f t="shared" ref="Z105:AA105" si="389">SUM(Z106:Z109)</f>
        <v>0</v>
      </c>
      <c r="AA105" s="198">
        <f t="shared" si="389"/>
        <v>0</v>
      </c>
      <c r="AB105" s="198">
        <f t="shared" si="323"/>
        <v>0</v>
      </c>
      <c r="AC105" s="198">
        <f t="shared" ref="AC105:AD105" si="390">SUM(AC106:AC109)</f>
        <v>0</v>
      </c>
      <c r="AD105" s="198">
        <f t="shared" si="390"/>
        <v>0</v>
      </c>
      <c r="AE105" s="198">
        <f t="shared" si="325"/>
        <v>0</v>
      </c>
      <c r="AF105" s="198">
        <f t="shared" ref="AF105:AG105" si="391">SUM(AF106:AF109)</f>
        <v>70</v>
      </c>
      <c r="AG105" s="198">
        <f t="shared" si="391"/>
        <v>0</v>
      </c>
      <c r="AH105" s="198">
        <f t="shared" si="327"/>
        <v>0</v>
      </c>
      <c r="AI105" s="198">
        <f t="shared" ref="AI105:AJ105" si="392">SUM(AI106:AI109)</f>
        <v>0</v>
      </c>
      <c r="AJ105" s="198">
        <f t="shared" si="392"/>
        <v>0</v>
      </c>
      <c r="AK105" s="198">
        <f t="shared" si="329"/>
        <v>0</v>
      </c>
      <c r="AL105" s="198">
        <f t="shared" ref="AL105:AM105" si="393">SUM(AL106:AL109)</f>
        <v>0</v>
      </c>
      <c r="AM105" s="198">
        <f t="shared" si="393"/>
        <v>0</v>
      </c>
      <c r="AN105" s="198">
        <f t="shared" si="331"/>
        <v>0</v>
      </c>
      <c r="AO105" s="198">
        <f t="shared" ref="AO105:AP105" si="394">SUM(AO106:AO109)</f>
        <v>0</v>
      </c>
      <c r="AP105" s="198">
        <f t="shared" si="394"/>
        <v>0</v>
      </c>
      <c r="AQ105" s="198">
        <f t="shared" si="333"/>
        <v>0</v>
      </c>
      <c r="AR105" s="293"/>
    </row>
    <row r="106" spans="1:44" ht="30" customHeight="1">
      <c r="A106" s="294"/>
      <c r="B106" s="295"/>
      <c r="C106" s="296"/>
      <c r="D106" s="161" t="s">
        <v>37</v>
      </c>
      <c r="E106" s="190">
        <f t="shared" si="334"/>
        <v>0</v>
      </c>
      <c r="F106" s="190">
        <f t="shared" si="309"/>
        <v>0</v>
      </c>
      <c r="G106" s="240">
        <f t="shared" si="310"/>
        <v>0</v>
      </c>
      <c r="H106" s="191"/>
      <c r="I106" s="190"/>
      <c r="J106" s="190">
        <f t="shared" si="285"/>
        <v>0</v>
      </c>
      <c r="K106" s="191"/>
      <c r="L106" s="190"/>
      <c r="M106" s="190">
        <f t="shared" si="313"/>
        <v>0</v>
      </c>
      <c r="N106" s="191"/>
      <c r="O106" s="190"/>
      <c r="P106" s="190">
        <f t="shared" si="315"/>
        <v>0</v>
      </c>
      <c r="Q106" s="191"/>
      <c r="R106" s="190"/>
      <c r="S106" s="190">
        <f t="shared" si="317"/>
        <v>0</v>
      </c>
      <c r="T106" s="191"/>
      <c r="U106" s="190"/>
      <c r="V106" s="190">
        <f t="shared" si="319"/>
        <v>0</v>
      </c>
      <c r="W106" s="191"/>
      <c r="X106" s="190"/>
      <c r="Y106" s="190">
        <f t="shared" si="321"/>
        <v>0</v>
      </c>
      <c r="Z106" s="191"/>
      <c r="AA106" s="190"/>
      <c r="AB106" s="190">
        <f t="shared" si="323"/>
        <v>0</v>
      </c>
      <c r="AC106" s="191"/>
      <c r="AD106" s="190"/>
      <c r="AE106" s="190">
        <f t="shared" si="325"/>
        <v>0</v>
      </c>
      <c r="AF106" s="191"/>
      <c r="AG106" s="190"/>
      <c r="AH106" s="190">
        <f t="shared" si="327"/>
        <v>0</v>
      </c>
      <c r="AI106" s="191"/>
      <c r="AJ106" s="190"/>
      <c r="AK106" s="190">
        <f t="shared" si="329"/>
        <v>0</v>
      </c>
      <c r="AL106" s="191"/>
      <c r="AM106" s="190"/>
      <c r="AN106" s="190">
        <f t="shared" si="331"/>
        <v>0</v>
      </c>
      <c r="AO106" s="191"/>
      <c r="AP106" s="190"/>
      <c r="AQ106" s="190">
        <f t="shared" si="333"/>
        <v>0</v>
      </c>
      <c r="AR106" s="293"/>
    </row>
    <row r="107" spans="1:44" ht="55.5" customHeight="1">
      <c r="A107" s="294"/>
      <c r="B107" s="295"/>
      <c r="C107" s="296"/>
      <c r="D107" s="161" t="s">
        <v>2</v>
      </c>
      <c r="E107" s="190">
        <f t="shared" si="334"/>
        <v>0</v>
      </c>
      <c r="F107" s="190">
        <f t="shared" si="309"/>
        <v>0</v>
      </c>
      <c r="G107" s="240">
        <f t="shared" si="310"/>
        <v>0</v>
      </c>
      <c r="H107" s="191"/>
      <c r="I107" s="190"/>
      <c r="J107" s="190">
        <f t="shared" si="285"/>
        <v>0</v>
      </c>
      <c r="K107" s="191"/>
      <c r="L107" s="190"/>
      <c r="M107" s="190">
        <f t="shared" si="313"/>
        <v>0</v>
      </c>
      <c r="N107" s="191"/>
      <c r="O107" s="190"/>
      <c r="P107" s="190">
        <f t="shared" si="315"/>
        <v>0</v>
      </c>
      <c r="Q107" s="191"/>
      <c r="R107" s="190"/>
      <c r="S107" s="190">
        <f t="shared" si="317"/>
        <v>0</v>
      </c>
      <c r="T107" s="191"/>
      <c r="U107" s="190"/>
      <c r="V107" s="190">
        <f t="shared" si="319"/>
        <v>0</v>
      </c>
      <c r="W107" s="191"/>
      <c r="X107" s="190"/>
      <c r="Y107" s="190">
        <f t="shared" si="321"/>
        <v>0</v>
      </c>
      <c r="Z107" s="191"/>
      <c r="AA107" s="190"/>
      <c r="AB107" s="190">
        <f t="shared" si="323"/>
        <v>0</v>
      </c>
      <c r="AC107" s="191"/>
      <c r="AD107" s="190"/>
      <c r="AE107" s="190">
        <f t="shared" si="325"/>
        <v>0</v>
      </c>
      <c r="AF107" s="191"/>
      <c r="AG107" s="190"/>
      <c r="AH107" s="190">
        <f t="shared" si="327"/>
        <v>0</v>
      </c>
      <c r="AI107" s="191"/>
      <c r="AJ107" s="190"/>
      <c r="AK107" s="190">
        <f t="shared" si="329"/>
        <v>0</v>
      </c>
      <c r="AL107" s="191"/>
      <c r="AM107" s="190"/>
      <c r="AN107" s="190">
        <f t="shared" si="331"/>
        <v>0</v>
      </c>
      <c r="AO107" s="191"/>
      <c r="AP107" s="190"/>
      <c r="AQ107" s="190">
        <f t="shared" si="333"/>
        <v>0</v>
      </c>
      <c r="AR107" s="293"/>
    </row>
    <row r="108" spans="1:44" ht="30" customHeight="1">
      <c r="A108" s="294"/>
      <c r="B108" s="295"/>
      <c r="C108" s="296"/>
      <c r="D108" s="161" t="s">
        <v>43</v>
      </c>
      <c r="E108" s="190">
        <f t="shared" si="334"/>
        <v>70</v>
      </c>
      <c r="F108" s="190">
        <f t="shared" si="309"/>
        <v>0</v>
      </c>
      <c r="G108" s="240">
        <f t="shared" si="310"/>
        <v>0</v>
      </c>
      <c r="H108" s="191"/>
      <c r="I108" s="190"/>
      <c r="J108" s="190">
        <f t="shared" si="285"/>
        <v>0</v>
      </c>
      <c r="K108" s="191"/>
      <c r="L108" s="190"/>
      <c r="M108" s="190">
        <f t="shared" si="313"/>
        <v>0</v>
      </c>
      <c r="N108" s="191"/>
      <c r="O108" s="190"/>
      <c r="P108" s="190">
        <f t="shared" si="315"/>
        <v>0</v>
      </c>
      <c r="Q108" s="191"/>
      <c r="R108" s="190"/>
      <c r="S108" s="190">
        <f t="shared" si="317"/>
        <v>0</v>
      </c>
      <c r="T108" s="191"/>
      <c r="U108" s="190"/>
      <c r="V108" s="190">
        <f t="shared" si="319"/>
        <v>0</v>
      </c>
      <c r="W108" s="191"/>
      <c r="X108" s="190"/>
      <c r="Y108" s="190">
        <f t="shared" si="321"/>
        <v>0</v>
      </c>
      <c r="Z108" s="191"/>
      <c r="AA108" s="190"/>
      <c r="AB108" s="190">
        <f t="shared" si="323"/>
        <v>0</v>
      </c>
      <c r="AC108" s="191"/>
      <c r="AD108" s="190"/>
      <c r="AE108" s="190">
        <f t="shared" si="325"/>
        <v>0</v>
      </c>
      <c r="AF108" s="191">
        <v>70</v>
      </c>
      <c r="AG108" s="190"/>
      <c r="AH108" s="190">
        <f t="shared" si="327"/>
        <v>0</v>
      </c>
      <c r="AI108" s="191"/>
      <c r="AJ108" s="190"/>
      <c r="AK108" s="190">
        <f t="shared" si="329"/>
        <v>0</v>
      </c>
      <c r="AL108" s="191"/>
      <c r="AM108" s="190"/>
      <c r="AN108" s="190">
        <f t="shared" si="331"/>
        <v>0</v>
      </c>
      <c r="AO108" s="191"/>
      <c r="AP108" s="190"/>
      <c r="AQ108" s="190">
        <f t="shared" si="333"/>
        <v>0</v>
      </c>
      <c r="AR108" s="293"/>
    </row>
    <row r="109" spans="1:44" ht="30" customHeight="1">
      <c r="A109" s="294"/>
      <c r="B109" s="295"/>
      <c r="C109" s="296"/>
      <c r="D109" s="161" t="s">
        <v>263</v>
      </c>
      <c r="E109" s="190">
        <f t="shared" si="334"/>
        <v>0</v>
      </c>
      <c r="F109" s="190">
        <f t="shared" si="309"/>
        <v>0</v>
      </c>
      <c r="G109" s="240">
        <f t="shared" si="310"/>
        <v>0</v>
      </c>
      <c r="H109" s="191"/>
      <c r="I109" s="190"/>
      <c r="J109" s="190">
        <f t="shared" si="285"/>
        <v>0</v>
      </c>
      <c r="K109" s="191"/>
      <c r="L109" s="190"/>
      <c r="M109" s="190">
        <f t="shared" si="313"/>
        <v>0</v>
      </c>
      <c r="N109" s="191"/>
      <c r="O109" s="190"/>
      <c r="P109" s="190">
        <f t="shared" si="315"/>
        <v>0</v>
      </c>
      <c r="Q109" s="191"/>
      <c r="R109" s="190"/>
      <c r="S109" s="190">
        <f t="shared" si="317"/>
        <v>0</v>
      </c>
      <c r="T109" s="191"/>
      <c r="U109" s="190"/>
      <c r="V109" s="190">
        <f t="shared" si="319"/>
        <v>0</v>
      </c>
      <c r="W109" s="191"/>
      <c r="X109" s="190"/>
      <c r="Y109" s="190">
        <f t="shared" si="321"/>
        <v>0</v>
      </c>
      <c r="Z109" s="191"/>
      <c r="AA109" s="190"/>
      <c r="AB109" s="190">
        <f t="shared" si="323"/>
        <v>0</v>
      </c>
      <c r="AC109" s="191"/>
      <c r="AD109" s="190"/>
      <c r="AE109" s="190">
        <f t="shared" si="325"/>
        <v>0</v>
      </c>
      <c r="AF109" s="191"/>
      <c r="AG109" s="190"/>
      <c r="AH109" s="190">
        <f t="shared" si="327"/>
        <v>0</v>
      </c>
      <c r="AI109" s="191"/>
      <c r="AJ109" s="190"/>
      <c r="AK109" s="190">
        <f t="shared" si="329"/>
        <v>0</v>
      </c>
      <c r="AL109" s="191"/>
      <c r="AM109" s="190"/>
      <c r="AN109" s="190">
        <f t="shared" si="331"/>
        <v>0</v>
      </c>
      <c r="AO109" s="191"/>
      <c r="AP109" s="190"/>
      <c r="AQ109" s="190">
        <f t="shared" si="333"/>
        <v>0</v>
      </c>
      <c r="AR109" s="293"/>
    </row>
    <row r="110" spans="1:44" s="207" customFormat="1" ht="30" customHeight="1">
      <c r="A110" s="294" t="s">
        <v>363</v>
      </c>
      <c r="B110" s="295" t="s">
        <v>355</v>
      </c>
      <c r="C110" s="296" t="s">
        <v>333</v>
      </c>
      <c r="D110" s="189" t="s">
        <v>41</v>
      </c>
      <c r="E110" s="198">
        <f t="shared" si="334"/>
        <v>232</v>
      </c>
      <c r="F110" s="198">
        <f t="shared" si="309"/>
        <v>185.8</v>
      </c>
      <c r="G110" s="227">
        <f t="shared" si="310"/>
        <v>80.08620689655173</v>
      </c>
      <c r="H110" s="198">
        <f t="shared" ref="H110:I110" si="395">SUM(H111:H114)</f>
        <v>0</v>
      </c>
      <c r="I110" s="198">
        <f t="shared" si="395"/>
        <v>0</v>
      </c>
      <c r="J110" s="198">
        <f t="shared" si="285"/>
        <v>0</v>
      </c>
      <c r="K110" s="198">
        <f t="shared" ref="K110:L110" si="396">SUM(K111:K114)</f>
        <v>0</v>
      </c>
      <c r="L110" s="198">
        <f t="shared" si="396"/>
        <v>0</v>
      </c>
      <c r="M110" s="198">
        <f t="shared" si="313"/>
        <v>0</v>
      </c>
      <c r="N110" s="198">
        <f t="shared" ref="N110:O110" si="397">SUM(N111:N114)</f>
        <v>185.8</v>
      </c>
      <c r="O110" s="198">
        <f t="shared" si="397"/>
        <v>185.8</v>
      </c>
      <c r="P110" s="198">
        <f t="shared" si="315"/>
        <v>100</v>
      </c>
      <c r="Q110" s="198">
        <f t="shared" ref="Q110:R110" si="398">SUM(Q111:Q114)</f>
        <v>0</v>
      </c>
      <c r="R110" s="198">
        <f t="shared" si="398"/>
        <v>0</v>
      </c>
      <c r="S110" s="198">
        <f t="shared" si="317"/>
        <v>0</v>
      </c>
      <c r="T110" s="198">
        <f t="shared" ref="T110:U110" si="399">SUM(T111:T114)</f>
        <v>0</v>
      </c>
      <c r="U110" s="198">
        <f t="shared" si="399"/>
        <v>0</v>
      </c>
      <c r="V110" s="198">
        <f t="shared" si="319"/>
        <v>0</v>
      </c>
      <c r="W110" s="198">
        <f t="shared" ref="W110:X110" si="400">SUM(W111:W114)</f>
        <v>0</v>
      </c>
      <c r="X110" s="198">
        <f t="shared" si="400"/>
        <v>0</v>
      </c>
      <c r="Y110" s="198">
        <f t="shared" si="321"/>
        <v>0</v>
      </c>
      <c r="Z110" s="198">
        <f t="shared" ref="Z110:AA110" si="401">SUM(Z111:Z114)</f>
        <v>46.2</v>
      </c>
      <c r="AA110" s="198">
        <f t="shared" si="401"/>
        <v>0</v>
      </c>
      <c r="AB110" s="198">
        <f t="shared" si="323"/>
        <v>0</v>
      </c>
      <c r="AC110" s="198">
        <f t="shared" ref="AC110:AD110" si="402">SUM(AC111:AC114)</f>
        <v>0</v>
      </c>
      <c r="AD110" s="198">
        <f t="shared" si="402"/>
        <v>0</v>
      </c>
      <c r="AE110" s="198">
        <f t="shared" si="325"/>
        <v>0</v>
      </c>
      <c r="AF110" s="198">
        <f t="shared" ref="AF110:AG110" si="403">SUM(AF111:AF114)</f>
        <v>0</v>
      </c>
      <c r="AG110" s="198">
        <f t="shared" si="403"/>
        <v>0</v>
      </c>
      <c r="AH110" s="198">
        <f t="shared" si="327"/>
        <v>0</v>
      </c>
      <c r="AI110" s="198">
        <f t="shared" ref="AI110:AJ110" si="404">SUM(AI111:AI114)</f>
        <v>0</v>
      </c>
      <c r="AJ110" s="198">
        <f t="shared" si="404"/>
        <v>0</v>
      </c>
      <c r="AK110" s="198">
        <f t="shared" si="329"/>
        <v>0</v>
      </c>
      <c r="AL110" s="198">
        <f t="shared" ref="AL110:AM110" si="405">SUM(AL111:AL114)</f>
        <v>0</v>
      </c>
      <c r="AM110" s="198">
        <f t="shared" si="405"/>
        <v>0</v>
      </c>
      <c r="AN110" s="198">
        <f t="shared" si="331"/>
        <v>0</v>
      </c>
      <c r="AO110" s="198">
        <f t="shared" ref="AO110:AP110" si="406">SUM(AO111:AO114)</f>
        <v>0</v>
      </c>
      <c r="AP110" s="198">
        <f t="shared" si="406"/>
        <v>0</v>
      </c>
      <c r="AQ110" s="198">
        <f t="shared" si="333"/>
        <v>0</v>
      </c>
      <c r="AR110" s="293"/>
    </row>
    <row r="111" spans="1:44" ht="30" customHeight="1">
      <c r="A111" s="294"/>
      <c r="B111" s="295"/>
      <c r="C111" s="296"/>
      <c r="D111" s="161" t="s">
        <v>37</v>
      </c>
      <c r="E111" s="190">
        <f t="shared" si="334"/>
        <v>0</v>
      </c>
      <c r="F111" s="190">
        <f t="shared" si="309"/>
        <v>0</v>
      </c>
      <c r="G111" s="240">
        <f t="shared" si="310"/>
        <v>0</v>
      </c>
      <c r="H111" s="191"/>
      <c r="I111" s="190"/>
      <c r="J111" s="190">
        <f t="shared" si="285"/>
        <v>0</v>
      </c>
      <c r="K111" s="191"/>
      <c r="L111" s="190"/>
      <c r="M111" s="190">
        <f t="shared" si="313"/>
        <v>0</v>
      </c>
      <c r="N111" s="191"/>
      <c r="O111" s="190"/>
      <c r="P111" s="190">
        <f t="shared" si="315"/>
        <v>0</v>
      </c>
      <c r="Q111" s="191"/>
      <c r="R111" s="190"/>
      <c r="S111" s="190">
        <f t="shared" si="317"/>
        <v>0</v>
      </c>
      <c r="T111" s="191"/>
      <c r="U111" s="190"/>
      <c r="V111" s="190">
        <f t="shared" si="319"/>
        <v>0</v>
      </c>
      <c r="W111" s="191"/>
      <c r="X111" s="190"/>
      <c r="Y111" s="190">
        <f t="shared" si="321"/>
        <v>0</v>
      </c>
      <c r="Z111" s="191"/>
      <c r="AA111" s="190"/>
      <c r="AB111" s="190">
        <f t="shared" si="323"/>
        <v>0</v>
      </c>
      <c r="AC111" s="191"/>
      <c r="AD111" s="190"/>
      <c r="AE111" s="190">
        <f t="shared" si="325"/>
        <v>0</v>
      </c>
      <c r="AF111" s="191"/>
      <c r="AG111" s="190"/>
      <c r="AH111" s="190">
        <f t="shared" si="327"/>
        <v>0</v>
      </c>
      <c r="AI111" s="191"/>
      <c r="AJ111" s="190"/>
      <c r="AK111" s="190">
        <f t="shared" si="329"/>
        <v>0</v>
      </c>
      <c r="AL111" s="191"/>
      <c r="AM111" s="190"/>
      <c r="AN111" s="190">
        <f t="shared" si="331"/>
        <v>0</v>
      </c>
      <c r="AO111" s="191"/>
      <c r="AP111" s="190"/>
      <c r="AQ111" s="190">
        <f t="shared" si="333"/>
        <v>0</v>
      </c>
      <c r="AR111" s="293"/>
    </row>
    <row r="112" spans="1:44" ht="48.75" customHeight="1">
      <c r="A112" s="294"/>
      <c r="B112" s="295"/>
      <c r="C112" s="296"/>
      <c r="D112" s="161" t="s">
        <v>2</v>
      </c>
      <c r="E112" s="190">
        <f t="shared" si="334"/>
        <v>0</v>
      </c>
      <c r="F112" s="190">
        <f t="shared" si="309"/>
        <v>0</v>
      </c>
      <c r="G112" s="240">
        <f t="shared" si="310"/>
        <v>0</v>
      </c>
      <c r="H112" s="191"/>
      <c r="I112" s="190"/>
      <c r="J112" s="190">
        <f t="shared" si="285"/>
        <v>0</v>
      </c>
      <c r="K112" s="191"/>
      <c r="L112" s="190"/>
      <c r="M112" s="190">
        <f t="shared" si="313"/>
        <v>0</v>
      </c>
      <c r="N112" s="191"/>
      <c r="O112" s="190"/>
      <c r="P112" s="190">
        <f t="shared" si="315"/>
        <v>0</v>
      </c>
      <c r="Q112" s="191"/>
      <c r="R112" s="190"/>
      <c r="S112" s="190">
        <f t="shared" si="317"/>
        <v>0</v>
      </c>
      <c r="T112" s="191"/>
      <c r="U112" s="190"/>
      <c r="V112" s="190">
        <f t="shared" si="319"/>
        <v>0</v>
      </c>
      <c r="W112" s="191"/>
      <c r="X112" s="190"/>
      <c r="Y112" s="190">
        <f t="shared" si="321"/>
        <v>0</v>
      </c>
      <c r="Z112" s="191"/>
      <c r="AA112" s="190"/>
      <c r="AB112" s="190">
        <f t="shared" si="323"/>
        <v>0</v>
      </c>
      <c r="AC112" s="191"/>
      <c r="AD112" s="190"/>
      <c r="AE112" s="190">
        <f t="shared" si="325"/>
        <v>0</v>
      </c>
      <c r="AF112" s="191"/>
      <c r="AG112" s="190"/>
      <c r="AH112" s="190">
        <f t="shared" si="327"/>
        <v>0</v>
      </c>
      <c r="AI112" s="191"/>
      <c r="AJ112" s="190"/>
      <c r="AK112" s="190">
        <f t="shared" si="329"/>
        <v>0</v>
      </c>
      <c r="AL112" s="191"/>
      <c r="AM112" s="190"/>
      <c r="AN112" s="190">
        <f t="shared" si="331"/>
        <v>0</v>
      </c>
      <c r="AO112" s="191"/>
      <c r="AP112" s="190"/>
      <c r="AQ112" s="190">
        <f t="shared" si="333"/>
        <v>0</v>
      </c>
      <c r="AR112" s="293"/>
    </row>
    <row r="113" spans="1:44" ht="30" customHeight="1">
      <c r="A113" s="294"/>
      <c r="B113" s="295"/>
      <c r="C113" s="296"/>
      <c r="D113" s="161" t="s">
        <v>43</v>
      </c>
      <c r="E113" s="190">
        <f t="shared" si="334"/>
        <v>232</v>
      </c>
      <c r="F113" s="190">
        <f t="shared" si="309"/>
        <v>185.8</v>
      </c>
      <c r="G113" s="240">
        <f t="shared" si="310"/>
        <v>80.08620689655173</v>
      </c>
      <c r="H113" s="191"/>
      <c r="I113" s="190"/>
      <c r="J113" s="190">
        <f t="shared" si="285"/>
        <v>0</v>
      </c>
      <c r="K113" s="191"/>
      <c r="L113" s="190"/>
      <c r="M113" s="190">
        <f t="shared" si="313"/>
        <v>0</v>
      </c>
      <c r="N113" s="191">
        <v>185.8</v>
      </c>
      <c r="O113" s="190">
        <v>185.8</v>
      </c>
      <c r="P113" s="190">
        <f t="shared" si="315"/>
        <v>100</v>
      </c>
      <c r="Q113" s="191"/>
      <c r="R113" s="190"/>
      <c r="S113" s="190">
        <f t="shared" si="317"/>
        <v>0</v>
      </c>
      <c r="T113" s="191"/>
      <c r="U113" s="190"/>
      <c r="V113" s="190">
        <f t="shared" si="319"/>
        <v>0</v>
      </c>
      <c r="W113" s="191"/>
      <c r="X113" s="190"/>
      <c r="Y113" s="190">
        <f t="shared" si="321"/>
        <v>0</v>
      </c>
      <c r="Z113" s="191">
        <v>46.2</v>
      </c>
      <c r="AA113" s="190"/>
      <c r="AB113" s="190">
        <f t="shared" si="323"/>
        <v>0</v>
      </c>
      <c r="AC113" s="191"/>
      <c r="AD113" s="190"/>
      <c r="AE113" s="190">
        <f t="shared" si="325"/>
        <v>0</v>
      </c>
      <c r="AF113" s="191"/>
      <c r="AG113" s="190"/>
      <c r="AH113" s="190">
        <f t="shared" si="327"/>
        <v>0</v>
      </c>
      <c r="AI113" s="191"/>
      <c r="AJ113" s="190"/>
      <c r="AK113" s="190">
        <f t="shared" si="329"/>
        <v>0</v>
      </c>
      <c r="AL113" s="191"/>
      <c r="AM113" s="190"/>
      <c r="AN113" s="190">
        <f t="shared" si="331"/>
        <v>0</v>
      </c>
      <c r="AO113" s="191"/>
      <c r="AP113" s="190"/>
      <c r="AQ113" s="190">
        <f t="shared" si="333"/>
        <v>0</v>
      </c>
      <c r="AR113" s="293"/>
    </row>
    <row r="114" spans="1:44" ht="30" customHeight="1">
      <c r="A114" s="294"/>
      <c r="B114" s="295"/>
      <c r="C114" s="296"/>
      <c r="D114" s="161" t="s">
        <v>263</v>
      </c>
      <c r="E114" s="190">
        <f t="shared" si="334"/>
        <v>0</v>
      </c>
      <c r="F114" s="190">
        <f t="shared" si="309"/>
        <v>0</v>
      </c>
      <c r="G114" s="240">
        <f t="shared" si="310"/>
        <v>0</v>
      </c>
      <c r="H114" s="191"/>
      <c r="I114" s="190"/>
      <c r="J114" s="190">
        <f t="shared" ref="J114:J118" si="407">IF(I114,I114/H114*100,0)</f>
        <v>0</v>
      </c>
      <c r="K114" s="191"/>
      <c r="L114" s="190"/>
      <c r="M114" s="190">
        <f t="shared" si="313"/>
        <v>0</v>
      </c>
      <c r="N114" s="191"/>
      <c r="O114" s="190"/>
      <c r="P114" s="190">
        <f t="shared" si="315"/>
        <v>0</v>
      </c>
      <c r="Q114" s="191"/>
      <c r="R114" s="190"/>
      <c r="S114" s="190">
        <f t="shared" si="317"/>
        <v>0</v>
      </c>
      <c r="T114" s="191"/>
      <c r="U114" s="190"/>
      <c r="V114" s="190">
        <f t="shared" si="319"/>
        <v>0</v>
      </c>
      <c r="W114" s="191"/>
      <c r="X114" s="190"/>
      <c r="Y114" s="190">
        <f t="shared" si="321"/>
        <v>0</v>
      </c>
      <c r="Z114" s="191"/>
      <c r="AA114" s="190"/>
      <c r="AB114" s="190">
        <f t="shared" si="323"/>
        <v>0</v>
      </c>
      <c r="AC114" s="191"/>
      <c r="AD114" s="190"/>
      <c r="AE114" s="190">
        <f t="shared" si="325"/>
        <v>0</v>
      </c>
      <c r="AF114" s="191"/>
      <c r="AG114" s="190"/>
      <c r="AH114" s="190">
        <f t="shared" si="327"/>
        <v>0</v>
      </c>
      <c r="AI114" s="191"/>
      <c r="AJ114" s="190"/>
      <c r="AK114" s="190">
        <f t="shared" si="329"/>
        <v>0</v>
      </c>
      <c r="AL114" s="191"/>
      <c r="AM114" s="190"/>
      <c r="AN114" s="190">
        <f t="shared" si="331"/>
        <v>0</v>
      </c>
      <c r="AO114" s="191"/>
      <c r="AP114" s="190"/>
      <c r="AQ114" s="190">
        <f t="shared" si="333"/>
        <v>0</v>
      </c>
      <c r="AR114" s="293"/>
    </row>
    <row r="115" spans="1:44" s="207" customFormat="1" ht="30" customHeight="1">
      <c r="A115" s="294" t="s">
        <v>375</v>
      </c>
      <c r="B115" s="295" t="s">
        <v>376</v>
      </c>
      <c r="C115" s="296" t="s">
        <v>333</v>
      </c>
      <c r="D115" s="189" t="s">
        <v>41</v>
      </c>
      <c r="E115" s="198">
        <f t="shared" ref="E115:E119" si="408">SUM(H115+K115+N115+Q115+T115+W115+Z115+AC115+AF115+AI115+AL115+AO115)</f>
        <v>737.5</v>
      </c>
      <c r="F115" s="198">
        <f t="shared" ref="F115:F119" si="409">SUM(I115+L115+O115+R115+U115+X115+AA115+AD115+AG115+AJ115+AM115+AP115)</f>
        <v>0</v>
      </c>
      <c r="G115" s="227">
        <f t="shared" ref="G115:G119" si="410">IF(F115,F115/E115*100,0)</f>
        <v>0</v>
      </c>
      <c r="H115" s="198">
        <f t="shared" ref="H115:I115" si="411">SUM(H116:H119)</f>
        <v>0</v>
      </c>
      <c r="I115" s="198">
        <f t="shared" si="411"/>
        <v>0</v>
      </c>
      <c r="J115" s="198">
        <f t="shared" si="407"/>
        <v>0</v>
      </c>
      <c r="K115" s="198">
        <f t="shared" ref="K115:L115" si="412">SUM(K116:K119)</f>
        <v>0</v>
      </c>
      <c r="L115" s="198">
        <f t="shared" si="412"/>
        <v>0</v>
      </c>
      <c r="M115" s="198">
        <f t="shared" ref="M115:M119" si="413">IF(L115,L115/K115*100,0)</f>
        <v>0</v>
      </c>
      <c r="N115" s="198">
        <f t="shared" ref="N115:O115" si="414">SUM(N116:N119)</f>
        <v>0</v>
      </c>
      <c r="O115" s="198">
        <f t="shared" si="414"/>
        <v>0</v>
      </c>
      <c r="P115" s="198">
        <f t="shared" ref="P115:P119" si="415">IF(O115,O115/N115*100,0)</f>
        <v>0</v>
      </c>
      <c r="Q115" s="198">
        <f t="shared" ref="Q115:R115" si="416">SUM(Q116:Q119)</f>
        <v>500</v>
      </c>
      <c r="R115" s="198">
        <f t="shared" si="416"/>
        <v>0</v>
      </c>
      <c r="S115" s="198">
        <f t="shared" ref="S115:S119" si="417">IF(R115,R115/Q115*100,0)</f>
        <v>0</v>
      </c>
      <c r="T115" s="198">
        <f t="shared" ref="T115:U115" si="418">SUM(T116:T119)</f>
        <v>237.5</v>
      </c>
      <c r="U115" s="198">
        <f t="shared" si="418"/>
        <v>0</v>
      </c>
      <c r="V115" s="198">
        <f t="shared" ref="V115:V119" si="419">IF(U115,U115/T115*100,0)</f>
        <v>0</v>
      </c>
      <c r="W115" s="198">
        <f t="shared" ref="W115:X115" si="420">SUM(W116:W119)</f>
        <v>0</v>
      </c>
      <c r="X115" s="198">
        <f t="shared" si="420"/>
        <v>0</v>
      </c>
      <c r="Y115" s="198">
        <f t="shared" ref="Y115:Y119" si="421">IF(X115,X115/W115*100,0)</f>
        <v>0</v>
      </c>
      <c r="Z115" s="198">
        <f t="shared" ref="Z115:AA115" si="422">SUM(Z116:Z119)</f>
        <v>0</v>
      </c>
      <c r="AA115" s="198">
        <f t="shared" si="422"/>
        <v>0</v>
      </c>
      <c r="AB115" s="198">
        <f t="shared" ref="AB115:AB119" si="423">IF(AA115,AA115/Z115*100,0)</f>
        <v>0</v>
      </c>
      <c r="AC115" s="198">
        <f t="shared" ref="AC115:AD115" si="424">SUM(AC116:AC119)</f>
        <v>0</v>
      </c>
      <c r="AD115" s="198">
        <f t="shared" si="424"/>
        <v>0</v>
      </c>
      <c r="AE115" s="198">
        <f t="shared" ref="AE115:AE119" si="425">IF(AD115,AD115/AC115*100,0)</f>
        <v>0</v>
      </c>
      <c r="AF115" s="198">
        <f t="shared" ref="AF115:AG115" si="426">SUM(AF116:AF119)</f>
        <v>0</v>
      </c>
      <c r="AG115" s="198">
        <f t="shared" si="426"/>
        <v>0</v>
      </c>
      <c r="AH115" s="198">
        <f t="shared" ref="AH115:AH119" si="427">IF(AG115,AG115/AF115*100,0)</f>
        <v>0</v>
      </c>
      <c r="AI115" s="198">
        <f t="shared" ref="AI115:AJ115" si="428">SUM(AI116:AI119)</f>
        <v>0</v>
      </c>
      <c r="AJ115" s="198">
        <f t="shared" si="428"/>
        <v>0</v>
      </c>
      <c r="AK115" s="198">
        <f t="shared" ref="AK115:AK119" si="429">IF(AJ115,AJ115/AI115*100,0)</f>
        <v>0</v>
      </c>
      <c r="AL115" s="198">
        <f t="shared" ref="AL115:AM115" si="430">SUM(AL116:AL119)</f>
        <v>0</v>
      </c>
      <c r="AM115" s="198">
        <f t="shared" si="430"/>
        <v>0</v>
      </c>
      <c r="AN115" s="198">
        <f t="shared" ref="AN115:AN119" si="431">IF(AM115,AM115/AL115*100,0)</f>
        <v>0</v>
      </c>
      <c r="AO115" s="198">
        <f t="shared" ref="AO115:AP115" si="432">SUM(AO116:AO119)</f>
        <v>0</v>
      </c>
      <c r="AP115" s="198">
        <f t="shared" si="432"/>
        <v>0</v>
      </c>
      <c r="AQ115" s="198">
        <f t="shared" ref="AQ115:AQ119" si="433">IF(AP115,AP115/AO115*100,0)</f>
        <v>0</v>
      </c>
      <c r="AR115" s="293"/>
    </row>
    <row r="116" spans="1:44" ht="30" customHeight="1">
      <c r="A116" s="294"/>
      <c r="B116" s="295"/>
      <c r="C116" s="296"/>
      <c r="D116" s="161" t="s">
        <v>37</v>
      </c>
      <c r="E116" s="190">
        <f t="shared" si="408"/>
        <v>0</v>
      </c>
      <c r="F116" s="190">
        <f t="shared" si="409"/>
        <v>0</v>
      </c>
      <c r="G116" s="240">
        <f t="shared" si="410"/>
        <v>0</v>
      </c>
      <c r="H116" s="191"/>
      <c r="I116" s="190"/>
      <c r="J116" s="190">
        <f t="shared" si="407"/>
        <v>0</v>
      </c>
      <c r="K116" s="191"/>
      <c r="L116" s="190"/>
      <c r="M116" s="190">
        <f t="shared" si="413"/>
        <v>0</v>
      </c>
      <c r="N116" s="191"/>
      <c r="O116" s="190"/>
      <c r="P116" s="190">
        <f t="shared" si="415"/>
        <v>0</v>
      </c>
      <c r="Q116" s="191"/>
      <c r="R116" s="190"/>
      <c r="S116" s="190">
        <f t="shared" si="417"/>
        <v>0</v>
      </c>
      <c r="T116" s="191"/>
      <c r="U116" s="190"/>
      <c r="V116" s="190">
        <f t="shared" si="419"/>
        <v>0</v>
      </c>
      <c r="W116" s="191"/>
      <c r="X116" s="190"/>
      <c r="Y116" s="190">
        <f t="shared" si="421"/>
        <v>0</v>
      </c>
      <c r="Z116" s="191"/>
      <c r="AA116" s="190"/>
      <c r="AB116" s="190">
        <f t="shared" si="423"/>
        <v>0</v>
      </c>
      <c r="AC116" s="191"/>
      <c r="AD116" s="190"/>
      <c r="AE116" s="190">
        <f t="shared" si="425"/>
        <v>0</v>
      </c>
      <c r="AF116" s="191"/>
      <c r="AG116" s="190"/>
      <c r="AH116" s="190">
        <f t="shared" si="427"/>
        <v>0</v>
      </c>
      <c r="AI116" s="191"/>
      <c r="AJ116" s="190"/>
      <c r="AK116" s="190">
        <f t="shared" si="429"/>
        <v>0</v>
      </c>
      <c r="AL116" s="191"/>
      <c r="AM116" s="190"/>
      <c r="AN116" s="190">
        <f t="shared" si="431"/>
        <v>0</v>
      </c>
      <c r="AO116" s="191"/>
      <c r="AP116" s="190"/>
      <c r="AQ116" s="190">
        <f t="shared" si="433"/>
        <v>0</v>
      </c>
      <c r="AR116" s="293"/>
    </row>
    <row r="117" spans="1:44" ht="48.75" customHeight="1">
      <c r="A117" s="294"/>
      <c r="B117" s="295"/>
      <c r="C117" s="296"/>
      <c r="D117" s="161" t="s">
        <v>2</v>
      </c>
      <c r="E117" s="190">
        <f t="shared" si="408"/>
        <v>0</v>
      </c>
      <c r="F117" s="190">
        <f t="shared" si="409"/>
        <v>0</v>
      </c>
      <c r="G117" s="240">
        <f t="shared" si="410"/>
        <v>0</v>
      </c>
      <c r="H117" s="191"/>
      <c r="I117" s="190"/>
      <c r="J117" s="190">
        <f t="shared" si="407"/>
        <v>0</v>
      </c>
      <c r="K117" s="191"/>
      <c r="L117" s="190"/>
      <c r="M117" s="190">
        <f t="shared" si="413"/>
        <v>0</v>
      </c>
      <c r="N117" s="191"/>
      <c r="O117" s="190"/>
      <c r="P117" s="190">
        <f t="shared" si="415"/>
        <v>0</v>
      </c>
      <c r="Q117" s="191"/>
      <c r="R117" s="190"/>
      <c r="S117" s="190">
        <f t="shared" si="417"/>
        <v>0</v>
      </c>
      <c r="T117" s="191"/>
      <c r="U117" s="190"/>
      <c r="V117" s="190">
        <f t="shared" si="419"/>
        <v>0</v>
      </c>
      <c r="W117" s="191"/>
      <c r="X117" s="190"/>
      <c r="Y117" s="190">
        <f t="shared" si="421"/>
        <v>0</v>
      </c>
      <c r="Z117" s="191"/>
      <c r="AA117" s="190"/>
      <c r="AB117" s="190">
        <f t="shared" si="423"/>
        <v>0</v>
      </c>
      <c r="AC117" s="191"/>
      <c r="AD117" s="190"/>
      <c r="AE117" s="190">
        <f t="shared" si="425"/>
        <v>0</v>
      </c>
      <c r="AF117" s="191"/>
      <c r="AG117" s="190"/>
      <c r="AH117" s="190">
        <f t="shared" si="427"/>
        <v>0</v>
      </c>
      <c r="AI117" s="191"/>
      <c r="AJ117" s="190"/>
      <c r="AK117" s="190">
        <f t="shared" si="429"/>
        <v>0</v>
      </c>
      <c r="AL117" s="191"/>
      <c r="AM117" s="190"/>
      <c r="AN117" s="190">
        <f t="shared" si="431"/>
        <v>0</v>
      </c>
      <c r="AO117" s="191"/>
      <c r="AP117" s="190"/>
      <c r="AQ117" s="190">
        <f t="shared" si="433"/>
        <v>0</v>
      </c>
      <c r="AR117" s="293"/>
    </row>
    <row r="118" spans="1:44" ht="30" customHeight="1">
      <c r="A118" s="294"/>
      <c r="B118" s="295"/>
      <c r="C118" s="296"/>
      <c r="D118" s="161" t="s">
        <v>43</v>
      </c>
      <c r="E118" s="190">
        <f t="shared" si="408"/>
        <v>737.5</v>
      </c>
      <c r="F118" s="190">
        <f t="shared" si="409"/>
        <v>0</v>
      </c>
      <c r="G118" s="240">
        <f t="shared" si="410"/>
        <v>0</v>
      </c>
      <c r="H118" s="191"/>
      <c r="I118" s="190"/>
      <c r="J118" s="190">
        <f t="shared" si="407"/>
        <v>0</v>
      </c>
      <c r="K118" s="191"/>
      <c r="L118" s="190"/>
      <c r="M118" s="190">
        <f t="shared" si="413"/>
        <v>0</v>
      </c>
      <c r="N118" s="191"/>
      <c r="O118" s="190"/>
      <c r="P118" s="190">
        <f t="shared" si="415"/>
        <v>0</v>
      </c>
      <c r="Q118" s="191">
        <v>500</v>
      </c>
      <c r="R118" s="190"/>
      <c r="S118" s="190">
        <f t="shared" si="417"/>
        <v>0</v>
      </c>
      <c r="T118" s="191">
        <v>237.5</v>
      </c>
      <c r="U118" s="190"/>
      <c r="V118" s="190">
        <f t="shared" si="419"/>
        <v>0</v>
      </c>
      <c r="W118" s="191"/>
      <c r="X118" s="190"/>
      <c r="Y118" s="190">
        <f t="shared" si="421"/>
        <v>0</v>
      </c>
      <c r="Z118" s="191"/>
      <c r="AA118" s="190"/>
      <c r="AB118" s="190">
        <f t="shared" si="423"/>
        <v>0</v>
      </c>
      <c r="AC118" s="191"/>
      <c r="AD118" s="190"/>
      <c r="AE118" s="190">
        <f t="shared" si="425"/>
        <v>0</v>
      </c>
      <c r="AF118" s="191"/>
      <c r="AG118" s="190"/>
      <c r="AH118" s="190">
        <f t="shared" si="427"/>
        <v>0</v>
      </c>
      <c r="AI118" s="191"/>
      <c r="AJ118" s="190"/>
      <c r="AK118" s="190">
        <f t="shared" si="429"/>
        <v>0</v>
      </c>
      <c r="AL118" s="191"/>
      <c r="AM118" s="190"/>
      <c r="AN118" s="190">
        <f t="shared" si="431"/>
        <v>0</v>
      </c>
      <c r="AO118" s="191"/>
      <c r="AP118" s="190"/>
      <c r="AQ118" s="190">
        <f t="shared" si="433"/>
        <v>0</v>
      </c>
      <c r="AR118" s="293"/>
    </row>
    <row r="119" spans="1:44" ht="30" customHeight="1">
      <c r="A119" s="294"/>
      <c r="B119" s="295"/>
      <c r="C119" s="296"/>
      <c r="D119" s="161" t="s">
        <v>263</v>
      </c>
      <c r="E119" s="190">
        <f t="shared" si="408"/>
        <v>0</v>
      </c>
      <c r="F119" s="190">
        <f t="shared" si="409"/>
        <v>0</v>
      </c>
      <c r="G119" s="240">
        <f t="shared" si="410"/>
        <v>0</v>
      </c>
      <c r="H119" s="191"/>
      <c r="I119" s="190"/>
      <c r="J119" s="190">
        <f t="shared" ref="J119" si="434">IF(I119,I119/H119*100,0)</f>
        <v>0</v>
      </c>
      <c r="K119" s="191"/>
      <c r="L119" s="190"/>
      <c r="M119" s="190">
        <f t="shared" si="413"/>
        <v>0</v>
      </c>
      <c r="N119" s="191"/>
      <c r="O119" s="190"/>
      <c r="P119" s="190">
        <f t="shared" si="415"/>
        <v>0</v>
      </c>
      <c r="Q119" s="191"/>
      <c r="R119" s="190"/>
      <c r="S119" s="190">
        <f t="shared" si="417"/>
        <v>0</v>
      </c>
      <c r="T119" s="191"/>
      <c r="U119" s="190"/>
      <c r="V119" s="190">
        <f t="shared" si="419"/>
        <v>0</v>
      </c>
      <c r="W119" s="191"/>
      <c r="X119" s="190"/>
      <c r="Y119" s="190">
        <f t="shared" si="421"/>
        <v>0</v>
      </c>
      <c r="Z119" s="191"/>
      <c r="AA119" s="190"/>
      <c r="AB119" s="190">
        <f t="shared" si="423"/>
        <v>0</v>
      </c>
      <c r="AC119" s="191"/>
      <c r="AD119" s="190"/>
      <c r="AE119" s="190">
        <f t="shared" si="425"/>
        <v>0</v>
      </c>
      <c r="AF119" s="191"/>
      <c r="AG119" s="190"/>
      <c r="AH119" s="190">
        <f t="shared" si="427"/>
        <v>0</v>
      </c>
      <c r="AI119" s="191"/>
      <c r="AJ119" s="190"/>
      <c r="AK119" s="190">
        <f t="shared" si="429"/>
        <v>0</v>
      </c>
      <c r="AL119" s="191"/>
      <c r="AM119" s="190"/>
      <c r="AN119" s="190">
        <f t="shared" si="431"/>
        <v>0</v>
      </c>
      <c r="AO119" s="191"/>
      <c r="AP119" s="190"/>
      <c r="AQ119" s="190">
        <f t="shared" si="433"/>
        <v>0</v>
      </c>
      <c r="AR119" s="293"/>
    </row>
    <row r="120" spans="1:44" ht="22.5" customHeight="1">
      <c r="A120" s="340" t="s">
        <v>260</v>
      </c>
      <c r="B120" s="340"/>
      <c r="C120" s="340"/>
      <c r="D120" s="340"/>
      <c r="E120" s="340"/>
      <c r="F120" s="340"/>
      <c r="G120" s="340"/>
      <c r="H120" s="340"/>
      <c r="I120" s="340"/>
      <c r="J120" s="340"/>
      <c r="K120" s="340"/>
      <c r="L120" s="340"/>
      <c r="M120" s="340"/>
      <c r="N120" s="340"/>
      <c r="O120" s="340"/>
      <c r="P120" s="340"/>
      <c r="Q120" s="340"/>
      <c r="R120" s="340"/>
      <c r="S120" s="340"/>
      <c r="T120" s="340"/>
      <c r="U120" s="340"/>
      <c r="V120" s="340"/>
      <c r="W120" s="340"/>
      <c r="X120" s="340"/>
      <c r="Y120" s="340"/>
      <c r="Z120" s="340"/>
      <c r="AA120" s="340"/>
      <c r="AB120" s="340"/>
      <c r="AC120" s="340"/>
      <c r="AD120" s="340"/>
      <c r="AE120" s="340"/>
      <c r="AF120" s="340"/>
      <c r="AG120" s="340"/>
      <c r="AH120" s="340"/>
      <c r="AI120" s="340"/>
      <c r="AJ120" s="340"/>
      <c r="AK120" s="340"/>
      <c r="AL120" s="340"/>
      <c r="AM120" s="340"/>
      <c r="AN120" s="340"/>
      <c r="AO120" s="340"/>
      <c r="AP120" s="340"/>
      <c r="AQ120" s="340"/>
      <c r="AR120" s="340"/>
    </row>
    <row r="121" spans="1:44" ht="30" customHeight="1">
      <c r="A121" s="291" t="s">
        <v>372</v>
      </c>
      <c r="B121" s="291"/>
      <c r="C121" s="291"/>
      <c r="D121" s="243" t="s">
        <v>41</v>
      </c>
      <c r="E121" s="244">
        <f t="shared" ref="E121:E126" si="435">H121+K121+N121+Q121+T121+W121+Z121+AC121+AF121+AI121+AL121+AO121</f>
        <v>4048.5</v>
      </c>
      <c r="F121" s="244">
        <f t="shared" ref="F121:F126" si="436">I121+L121+O121+R121+U121+X121+AA121+AD121+AG121+AJ121+AM121+AP121</f>
        <v>668.09999999999991</v>
      </c>
      <c r="G121" s="245">
        <f>IF(F121,F121/E121*100,0)</f>
        <v>16.502408299370135</v>
      </c>
      <c r="H121" s="246">
        <f t="shared" ref="H121:I121" si="437">SUM(H122:H125)</f>
        <v>30</v>
      </c>
      <c r="I121" s="246">
        <f t="shared" si="437"/>
        <v>30</v>
      </c>
      <c r="J121" s="246">
        <f t="shared" ref="J121:J125" si="438">IF(I121,I121/H121*100,0)</f>
        <v>100</v>
      </c>
      <c r="K121" s="246">
        <f t="shared" ref="K121:L121" si="439">SUM(K122:K125)</f>
        <v>300</v>
      </c>
      <c r="L121" s="246">
        <f t="shared" si="439"/>
        <v>300</v>
      </c>
      <c r="M121" s="246">
        <f t="shared" ref="M121:M125" si="440">IF(L121,L121/K121*100,0)</f>
        <v>100</v>
      </c>
      <c r="N121" s="246">
        <f t="shared" ref="N121:O121" si="441">SUM(N122:N125)</f>
        <v>338.09999999999997</v>
      </c>
      <c r="O121" s="246">
        <f t="shared" si="441"/>
        <v>338.09999999999997</v>
      </c>
      <c r="P121" s="246">
        <f t="shared" ref="P121:P125" si="442">IF(O121,O121/N121*100,0)</f>
        <v>100</v>
      </c>
      <c r="Q121" s="246">
        <f t="shared" ref="Q121:R121" si="443">SUM(Q122:Q125)</f>
        <v>2040</v>
      </c>
      <c r="R121" s="246">
        <f t="shared" si="443"/>
        <v>0</v>
      </c>
      <c r="S121" s="246">
        <f t="shared" ref="S121:S125" si="444">IF(R121,R121/Q121*100,0)</f>
        <v>0</v>
      </c>
      <c r="T121" s="246">
        <f t="shared" ref="T121:U121" si="445">SUM(T122:T125)</f>
        <v>0</v>
      </c>
      <c r="U121" s="246">
        <f t="shared" si="445"/>
        <v>0</v>
      </c>
      <c r="V121" s="246">
        <f t="shared" ref="V121:V125" si="446">IF(U121,U121/T121*100,0)</f>
        <v>0</v>
      </c>
      <c r="W121" s="246">
        <f t="shared" ref="W121:X121" si="447">SUM(W122:W125)</f>
        <v>0</v>
      </c>
      <c r="X121" s="246">
        <f t="shared" si="447"/>
        <v>0</v>
      </c>
      <c r="Y121" s="246">
        <f t="shared" ref="Y121:Y125" si="448">IF(X121,X121/W121*100,0)</f>
        <v>0</v>
      </c>
      <c r="Z121" s="246">
        <f t="shared" ref="Z121:AA121" si="449">SUM(Z122:Z125)</f>
        <v>0</v>
      </c>
      <c r="AA121" s="246">
        <f t="shared" si="449"/>
        <v>0</v>
      </c>
      <c r="AB121" s="246">
        <f t="shared" ref="AB121:AB125" si="450">IF(AA121,AA121/Z121*100,0)</f>
        <v>0</v>
      </c>
      <c r="AC121" s="246">
        <f t="shared" ref="AC121:AD121" si="451">SUM(AC122:AC125)</f>
        <v>0</v>
      </c>
      <c r="AD121" s="246">
        <f t="shared" si="451"/>
        <v>0</v>
      </c>
      <c r="AE121" s="246">
        <f t="shared" ref="AE121:AE125" si="452">IF(AD121,AD121/AC121*100,0)</f>
        <v>0</v>
      </c>
      <c r="AF121" s="246">
        <f t="shared" ref="AF121:AG121" si="453">SUM(AF122:AF125)</f>
        <v>800.40000000000009</v>
      </c>
      <c r="AG121" s="246">
        <f t="shared" si="453"/>
        <v>0</v>
      </c>
      <c r="AH121" s="246">
        <f t="shared" ref="AH121:AH125" si="454">IF(AG121,AG121/AF121*100,0)</f>
        <v>0</v>
      </c>
      <c r="AI121" s="246">
        <f t="shared" ref="AI121:AJ121" si="455">SUM(AI122:AI125)</f>
        <v>0</v>
      </c>
      <c r="AJ121" s="246">
        <f t="shared" si="455"/>
        <v>0</v>
      </c>
      <c r="AK121" s="246">
        <f t="shared" ref="AK121:AK125" si="456">IF(AJ121,AJ121/AI121*100,0)</f>
        <v>0</v>
      </c>
      <c r="AL121" s="246">
        <f t="shared" ref="AL121:AM121" si="457">SUM(AL122:AL125)</f>
        <v>540</v>
      </c>
      <c r="AM121" s="246">
        <f t="shared" si="457"/>
        <v>0</v>
      </c>
      <c r="AN121" s="246">
        <f t="shared" ref="AN121:AN125" si="458">IF(AM121,AM121/AL121*100,0)</f>
        <v>0</v>
      </c>
      <c r="AO121" s="246">
        <f t="shared" ref="AO121:AP121" si="459">SUM(AO122:AO125)</f>
        <v>0</v>
      </c>
      <c r="AP121" s="246">
        <f t="shared" si="459"/>
        <v>0</v>
      </c>
      <c r="AQ121" s="246">
        <f t="shared" ref="AQ121:AQ125" si="460">IF(AP121,AP121/AO121*100,0)</f>
        <v>0</v>
      </c>
      <c r="AR121" s="292"/>
    </row>
    <row r="122" spans="1:44" ht="30" customHeight="1">
      <c r="A122" s="291"/>
      <c r="B122" s="291"/>
      <c r="C122" s="291"/>
      <c r="D122" s="161" t="s">
        <v>37</v>
      </c>
      <c r="E122" s="196">
        <f t="shared" si="435"/>
        <v>0</v>
      </c>
      <c r="F122" s="196">
        <f t="shared" si="436"/>
        <v>0</v>
      </c>
      <c r="G122" s="197">
        <f t="shared" ref="G122:G130" si="461">IF(F122,F122/E122*100,0)</f>
        <v>0</v>
      </c>
      <c r="H122" s="191">
        <f>H51+H56+H71</f>
        <v>0</v>
      </c>
      <c r="I122" s="190">
        <f>I51+I56+I71</f>
        <v>0</v>
      </c>
      <c r="J122" s="190">
        <f t="shared" si="438"/>
        <v>0</v>
      </c>
      <c r="K122" s="191">
        <f>K51+K56+K71</f>
        <v>0</v>
      </c>
      <c r="L122" s="190">
        <f>L51+L56+L71</f>
        <v>0</v>
      </c>
      <c r="M122" s="190">
        <f t="shared" si="440"/>
        <v>0</v>
      </c>
      <c r="N122" s="191">
        <f t="shared" ref="N122:O122" si="462">N51+N56+N71</f>
        <v>0</v>
      </c>
      <c r="O122" s="190">
        <f t="shared" si="462"/>
        <v>0</v>
      </c>
      <c r="P122" s="190">
        <f t="shared" si="442"/>
        <v>0</v>
      </c>
      <c r="Q122" s="191">
        <f t="shared" ref="Q122:R122" si="463">Q51+Q56+Q71</f>
        <v>0</v>
      </c>
      <c r="R122" s="190">
        <f t="shared" si="463"/>
        <v>0</v>
      </c>
      <c r="S122" s="190">
        <f t="shared" si="444"/>
        <v>0</v>
      </c>
      <c r="T122" s="191">
        <f t="shared" ref="T122:U122" si="464">T51+T56+T71</f>
        <v>0</v>
      </c>
      <c r="U122" s="190">
        <f t="shared" si="464"/>
        <v>0</v>
      </c>
      <c r="V122" s="190">
        <f t="shared" si="446"/>
        <v>0</v>
      </c>
      <c r="W122" s="191">
        <f t="shared" ref="W122:X122" si="465">W51+W56+W71</f>
        <v>0</v>
      </c>
      <c r="X122" s="190">
        <f t="shared" si="465"/>
        <v>0</v>
      </c>
      <c r="Y122" s="190">
        <f t="shared" si="448"/>
        <v>0</v>
      </c>
      <c r="Z122" s="191">
        <f t="shared" ref="Z122:AA122" si="466">Z51+Z56+Z71</f>
        <v>0</v>
      </c>
      <c r="AA122" s="190">
        <f t="shared" si="466"/>
        <v>0</v>
      </c>
      <c r="AB122" s="190">
        <f t="shared" si="450"/>
        <v>0</v>
      </c>
      <c r="AC122" s="191">
        <f t="shared" ref="AC122:AD122" si="467">AC51+AC56+AC71</f>
        <v>0</v>
      </c>
      <c r="AD122" s="190">
        <f t="shared" si="467"/>
        <v>0</v>
      </c>
      <c r="AE122" s="190">
        <f t="shared" si="452"/>
        <v>0</v>
      </c>
      <c r="AF122" s="191">
        <f t="shared" ref="AF122:AG122" si="468">AF51+AF56+AF71</f>
        <v>0</v>
      </c>
      <c r="AG122" s="190">
        <f t="shared" si="468"/>
        <v>0</v>
      </c>
      <c r="AH122" s="190">
        <f t="shared" si="454"/>
        <v>0</v>
      </c>
      <c r="AI122" s="191">
        <f t="shared" ref="AI122:AJ122" si="469">AI51+AI56+AI71</f>
        <v>0</v>
      </c>
      <c r="AJ122" s="190">
        <f t="shared" si="469"/>
        <v>0</v>
      </c>
      <c r="AK122" s="190">
        <f t="shared" si="456"/>
        <v>0</v>
      </c>
      <c r="AL122" s="191">
        <f t="shared" ref="AL122:AM122" si="470">AL51+AL56+AL71</f>
        <v>0</v>
      </c>
      <c r="AM122" s="190">
        <f t="shared" si="470"/>
        <v>0</v>
      </c>
      <c r="AN122" s="190">
        <f t="shared" si="458"/>
        <v>0</v>
      </c>
      <c r="AO122" s="191">
        <f t="shared" ref="AO122:AP122" si="471">AO51+AO56+AO71</f>
        <v>0</v>
      </c>
      <c r="AP122" s="190">
        <f t="shared" si="471"/>
        <v>0</v>
      </c>
      <c r="AQ122" s="190">
        <f t="shared" si="460"/>
        <v>0</v>
      </c>
      <c r="AR122" s="292"/>
    </row>
    <row r="123" spans="1:44" ht="30" customHeight="1">
      <c r="A123" s="291"/>
      <c r="B123" s="291"/>
      <c r="C123" s="291"/>
      <c r="D123" s="161" t="s">
        <v>2</v>
      </c>
      <c r="E123" s="196">
        <f t="shared" si="435"/>
        <v>1058.5</v>
      </c>
      <c r="F123" s="196">
        <f t="shared" si="436"/>
        <v>606.20000000000005</v>
      </c>
      <c r="G123" s="197">
        <f t="shared" si="461"/>
        <v>57.2697213037317</v>
      </c>
      <c r="H123" s="191">
        <f>H52+H57+H72</f>
        <v>0</v>
      </c>
      <c r="I123" s="190">
        <f t="shared" ref="I123" si="472">I52+I57+I72</f>
        <v>0</v>
      </c>
      <c r="J123" s="190">
        <f t="shared" si="438"/>
        <v>0</v>
      </c>
      <c r="K123" s="191">
        <f t="shared" ref="K123" si="473">K52+K57+K72</f>
        <v>300</v>
      </c>
      <c r="L123" s="190">
        <f>L52+L57+L72</f>
        <v>300</v>
      </c>
      <c r="M123" s="190">
        <f t="shared" si="440"/>
        <v>100</v>
      </c>
      <c r="N123" s="191">
        <f t="shared" ref="N123" si="474">N52+N57+N72</f>
        <v>306.2</v>
      </c>
      <c r="O123" s="190">
        <f>O52+O57+O72</f>
        <v>306.2</v>
      </c>
      <c r="P123" s="190">
        <f t="shared" si="442"/>
        <v>100</v>
      </c>
      <c r="Q123" s="191">
        <f t="shared" ref="Q123" si="475">Q52+Q57+Q72</f>
        <v>0</v>
      </c>
      <c r="R123" s="190">
        <f>R52+R57+R72</f>
        <v>0</v>
      </c>
      <c r="S123" s="190">
        <f t="shared" si="444"/>
        <v>0</v>
      </c>
      <c r="T123" s="191">
        <f t="shared" ref="T123" si="476">T52+T57+T72</f>
        <v>0</v>
      </c>
      <c r="U123" s="190">
        <f>U52+U57+U72</f>
        <v>0</v>
      </c>
      <c r="V123" s="190">
        <f t="shared" si="446"/>
        <v>0</v>
      </c>
      <c r="W123" s="191">
        <f t="shared" ref="W123" si="477">W52+W57+W72</f>
        <v>0</v>
      </c>
      <c r="X123" s="190">
        <f>X52+X57+X72</f>
        <v>0</v>
      </c>
      <c r="Y123" s="190">
        <f t="shared" si="448"/>
        <v>0</v>
      </c>
      <c r="Z123" s="191">
        <f t="shared" ref="Z123" si="478">Z52+Z57+Z72</f>
        <v>0</v>
      </c>
      <c r="AA123" s="190">
        <f>AA52+AA57+AA72</f>
        <v>0</v>
      </c>
      <c r="AB123" s="190">
        <f t="shared" si="450"/>
        <v>0</v>
      </c>
      <c r="AC123" s="191">
        <f t="shared" ref="AC123" si="479">AC52+AC57+AC72</f>
        <v>0</v>
      </c>
      <c r="AD123" s="190">
        <f>AD52+AD57+AD72</f>
        <v>0</v>
      </c>
      <c r="AE123" s="190">
        <f t="shared" si="452"/>
        <v>0</v>
      </c>
      <c r="AF123" s="191">
        <f t="shared" ref="AF123" si="480">AF52+AF57+AF72</f>
        <v>452.3</v>
      </c>
      <c r="AG123" s="190">
        <f>AG52+AG57+AG72</f>
        <v>0</v>
      </c>
      <c r="AH123" s="190">
        <f t="shared" si="454"/>
        <v>0</v>
      </c>
      <c r="AI123" s="191">
        <f t="shared" ref="AI123" si="481">AI52+AI57+AI72</f>
        <v>0</v>
      </c>
      <c r="AJ123" s="190">
        <f>AJ52+AJ57+AJ72</f>
        <v>0</v>
      </c>
      <c r="AK123" s="190">
        <f t="shared" si="456"/>
        <v>0</v>
      </c>
      <c r="AL123" s="191">
        <f t="shared" ref="AL123" si="482">AL52+AL57+AL72</f>
        <v>0</v>
      </c>
      <c r="AM123" s="190">
        <f>AM52+AM57+AM72</f>
        <v>0</v>
      </c>
      <c r="AN123" s="190">
        <f t="shared" si="458"/>
        <v>0</v>
      </c>
      <c r="AO123" s="191">
        <f t="shared" ref="AO123" si="483">AO52+AO57+AO72</f>
        <v>0</v>
      </c>
      <c r="AP123" s="190">
        <f>AP52+AP57+AP72</f>
        <v>0</v>
      </c>
      <c r="AQ123" s="190">
        <f t="shared" si="460"/>
        <v>0</v>
      </c>
      <c r="AR123" s="292"/>
    </row>
    <row r="124" spans="1:44" ht="30" customHeight="1">
      <c r="A124" s="291"/>
      <c r="B124" s="291"/>
      <c r="C124" s="291"/>
      <c r="D124" s="161" t="s">
        <v>43</v>
      </c>
      <c r="E124" s="196">
        <f t="shared" si="435"/>
        <v>2990</v>
      </c>
      <c r="F124" s="196">
        <f t="shared" si="436"/>
        <v>61.9</v>
      </c>
      <c r="G124" s="197">
        <f t="shared" si="461"/>
        <v>2.0702341137123748</v>
      </c>
      <c r="H124" s="191">
        <f>H53+H58+H73</f>
        <v>30</v>
      </c>
      <c r="I124" s="190">
        <f t="shared" ref="I124" si="484">I53+I58+I73</f>
        <v>30</v>
      </c>
      <c r="J124" s="190">
        <f t="shared" si="438"/>
        <v>100</v>
      </c>
      <c r="K124" s="191">
        <f t="shared" ref="K124" si="485">K53+K58+K73</f>
        <v>0</v>
      </c>
      <c r="L124" s="190">
        <f>L53+L58+L73</f>
        <v>0</v>
      </c>
      <c r="M124" s="190">
        <f t="shared" si="440"/>
        <v>0</v>
      </c>
      <c r="N124" s="191">
        <f t="shared" ref="N124" si="486">N53+N58+N73</f>
        <v>31.9</v>
      </c>
      <c r="O124" s="190">
        <f>O53+O58+O73</f>
        <v>31.9</v>
      </c>
      <c r="P124" s="190">
        <f t="shared" si="442"/>
        <v>100</v>
      </c>
      <c r="Q124" s="191">
        <f t="shared" ref="Q124" si="487">Q53+Q58+Q73</f>
        <v>2040</v>
      </c>
      <c r="R124" s="190">
        <f>R53+R58+R73</f>
        <v>0</v>
      </c>
      <c r="S124" s="190">
        <f t="shared" si="444"/>
        <v>0</v>
      </c>
      <c r="T124" s="191">
        <f t="shared" ref="T124" si="488">T53+T58+T73</f>
        <v>0</v>
      </c>
      <c r="U124" s="190">
        <f>U53+U58+U73</f>
        <v>0</v>
      </c>
      <c r="V124" s="190">
        <f t="shared" si="446"/>
        <v>0</v>
      </c>
      <c r="W124" s="191">
        <f t="shared" ref="W124" si="489">W53+W58+W73</f>
        <v>0</v>
      </c>
      <c r="X124" s="190">
        <f>X53+X58+X73</f>
        <v>0</v>
      </c>
      <c r="Y124" s="190">
        <f t="shared" si="448"/>
        <v>0</v>
      </c>
      <c r="Z124" s="191">
        <f t="shared" ref="Z124" si="490">Z53+Z58+Z73</f>
        <v>0</v>
      </c>
      <c r="AA124" s="190">
        <f>AA53+AA58+AA73</f>
        <v>0</v>
      </c>
      <c r="AB124" s="190">
        <f t="shared" si="450"/>
        <v>0</v>
      </c>
      <c r="AC124" s="191">
        <f t="shared" ref="AC124" si="491">AC53+AC58+AC73</f>
        <v>0</v>
      </c>
      <c r="AD124" s="190">
        <f>AD53+AD58+AD73</f>
        <v>0</v>
      </c>
      <c r="AE124" s="190">
        <f t="shared" si="452"/>
        <v>0</v>
      </c>
      <c r="AF124" s="191">
        <f t="shared" ref="AF124" si="492">AF53+AF58+AF73</f>
        <v>348.1</v>
      </c>
      <c r="AG124" s="190">
        <f>AG53+AG58+AG73</f>
        <v>0</v>
      </c>
      <c r="AH124" s="190">
        <f t="shared" si="454"/>
        <v>0</v>
      </c>
      <c r="AI124" s="191">
        <f t="shared" ref="AI124" si="493">AI53+AI58+AI73</f>
        <v>0</v>
      </c>
      <c r="AJ124" s="190">
        <f>AJ53+AJ58+AJ73</f>
        <v>0</v>
      </c>
      <c r="AK124" s="190">
        <f t="shared" si="456"/>
        <v>0</v>
      </c>
      <c r="AL124" s="191">
        <f t="shared" ref="AL124" si="494">AL53+AL58+AL73</f>
        <v>540</v>
      </c>
      <c r="AM124" s="190">
        <f>AM53+AM58+AM73</f>
        <v>0</v>
      </c>
      <c r="AN124" s="190">
        <f t="shared" si="458"/>
        <v>0</v>
      </c>
      <c r="AO124" s="191">
        <f t="shared" ref="AO124" si="495">AO53+AO58+AO73</f>
        <v>0</v>
      </c>
      <c r="AP124" s="190">
        <f>AP53+AP58+AP73</f>
        <v>0</v>
      </c>
      <c r="AQ124" s="190">
        <f t="shared" si="460"/>
        <v>0</v>
      </c>
      <c r="AR124" s="292"/>
    </row>
    <row r="125" spans="1:44" ht="30" customHeight="1">
      <c r="A125" s="291"/>
      <c r="B125" s="291"/>
      <c r="C125" s="291"/>
      <c r="D125" s="161" t="s">
        <v>263</v>
      </c>
      <c r="E125" s="196">
        <f t="shared" si="435"/>
        <v>0</v>
      </c>
      <c r="F125" s="196">
        <f t="shared" si="436"/>
        <v>0</v>
      </c>
      <c r="G125" s="197">
        <f t="shared" si="461"/>
        <v>0</v>
      </c>
      <c r="H125" s="191">
        <f>H54+H59+H74</f>
        <v>0</v>
      </c>
      <c r="I125" s="190">
        <f t="shared" ref="I125" si="496">I54+I59+I74</f>
        <v>0</v>
      </c>
      <c r="J125" s="190">
        <f t="shared" si="438"/>
        <v>0</v>
      </c>
      <c r="K125" s="191">
        <f t="shared" ref="K125" si="497">K54+K59+K74</f>
        <v>0</v>
      </c>
      <c r="L125" s="190">
        <f>L54+L59+L74</f>
        <v>0</v>
      </c>
      <c r="M125" s="190">
        <f t="shared" si="440"/>
        <v>0</v>
      </c>
      <c r="N125" s="191">
        <f t="shared" ref="N125" si="498">N54+N59+N74</f>
        <v>0</v>
      </c>
      <c r="O125" s="190">
        <f>O54+O59+O74</f>
        <v>0</v>
      </c>
      <c r="P125" s="190">
        <f t="shared" si="442"/>
        <v>0</v>
      </c>
      <c r="Q125" s="191">
        <f t="shared" ref="Q125" si="499">Q54+Q59+Q74</f>
        <v>0</v>
      </c>
      <c r="R125" s="190">
        <f>R54+R59+R74</f>
        <v>0</v>
      </c>
      <c r="S125" s="190">
        <f t="shared" si="444"/>
        <v>0</v>
      </c>
      <c r="T125" s="191">
        <f t="shared" ref="T125" si="500">T54+T59+T74</f>
        <v>0</v>
      </c>
      <c r="U125" s="190">
        <f>U54+U59+U74</f>
        <v>0</v>
      </c>
      <c r="V125" s="190">
        <f t="shared" si="446"/>
        <v>0</v>
      </c>
      <c r="W125" s="191">
        <f t="shared" ref="W125" si="501">W54+W59+W74</f>
        <v>0</v>
      </c>
      <c r="X125" s="190">
        <f>X54+X59+X74</f>
        <v>0</v>
      </c>
      <c r="Y125" s="190">
        <f t="shared" si="448"/>
        <v>0</v>
      </c>
      <c r="Z125" s="191">
        <f t="shared" ref="Z125" si="502">Z54+Z59+Z74</f>
        <v>0</v>
      </c>
      <c r="AA125" s="190">
        <f>AA54+AA59+AA74</f>
        <v>0</v>
      </c>
      <c r="AB125" s="190">
        <f t="shared" si="450"/>
        <v>0</v>
      </c>
      <c r="AC125" s="191">
        <f t="shared" ref="AC125" si="503">AC54+AC59+AC74</f>
        <v>0</v>
      </c>
      <c r="AD125" s="190">
        <f>AD54+AD59+AD74</f>
        <v>0</v>
      </c>
      <c r="AE125" s="190">
        <f t="shared" si="452"/>
        <v>0</v>
      </c>
      <c r="AF125" s="191">
        <f t="shared" ref="AF125" si="504">AF54+AF59+AF74</f>
        <v>0</v>
      </c>
      <c r="AG125" s="190">
        <f>AG54+AG59+AG74</f>
        <v>0</v>
      </c>
      <c r="AH125" s="190">
        <f t="shared" si="454"/>
        <v>0</v>
      </c>
      <c r="AI125" s="191">
        <f t="shared" ref="AI125" si="505">AI54+AI59+AI74</f>
        <v>0</v>
      </c>
      <c r="AJ125" s="190">
        <f>AJ54+AJ59+AJ74</f>
        <v>0</v>
      </c>
      <c r="AK125" s="190">
        <f t="shared" si="456"/>
        <v>0</v>
      </c>
      <c r="AL125" s="191">
        <f t="shared" ref="AL125" si="506">AL54+AL59+AL74</f>
        <v>0</v>
      </c>
      <c r="AM125" s="190">
        <f>AM54+AM59+AM74</f>
        <v>0</v>
      </c>
      <c r="AN125" s="190">
        <f t="shared" si="458"/>
        <v>0</v>
      </c>
      <c r="AO125" s="191">
        <f t="shared" ref="AO125" si="507">AO54+AO59+AO74</f>
        <v>0</v>
      </c>
      <c r="AP125" s="190">
        <f>AP54+AP59+AP74</f>
        <v>0</v>
      </c>
      <c r="AQ125" s="190">
        <f t="shared" si="460"/>
        <v>0</v>
      </c>
      <c r="AR125" s="292"/>
    </row>
    <row r="126" spans="1:44" ht="30" customHeight="1">
      <c r="A126" s="291" t="s">
        <v>373</v>
      </c>
      <c r="B126" s="291"/>
      <c r="C126" s="291"/>
      <c r="D126" s="243" t="s">
        <v>41</v>
      </c>
      <c r="E126" s="244">
        <f t="shared" si="435"/>
        <v>2087</v>
      </c>
      <c r="F126" s="244">
        <f t="shared" si="436"/>
        <v>755.7</v>
      </c>
      <c r="G126" s="245">
        <f t="shared" si="461"/>
        <v>36.20987062769526</v>
      </c>
      <c r="H126" s="246">
        <f>SUM(H127:H130)</f>
        <v>13.7</v>
      </c>
      <c r="I126" s="246">
        <f>SUM(I127:I130)</f>
        <v>13.7</v>
      </c>
      <c r="J126" s="246">
        <f>IF(I126,I126/H126*100,0)</f>
        <v>100</v>
      </c>
      <c r="K126" s="246">
        <f t="shared" ref="K126:L126" si="508">SUM(K127:K130)</f>
        <v>293</v>
      </c>
      <c r="L126" s="246">
        <f t="shared" si="508"/>
        <v>293</v>
      </c>
      <c r="M126" s="246">
        <f t="shared" ref="M126:M130" si="509">IF(L126,L126/K126*100,0)</f>
        <v>100</v>
      </c>
      <c r="N126" s="246">
        <f t="shared" ref="N126:O126" si="510">SUM(N127:N130)</f>
        <v>449.1</v>
      </c>
      <c r="O126" s="246">
        <f t="shared" si="510"/>
        <v>449.00000000000006</v>
      </c>
      <c r="P126" s="246">
        <f t="shared" ref="P126:P130" si="511">IF(O126,O126/N126*100,0)</f>
        <v>99.977733244266318</v>
      </c>
      <c r="Q126" s="246">
        <f t="shared" ref="Q126:R126" si="512">SUM(Q127:Q130)</f>
        <v>198.9</v>
      </c>
      <c r="R126" s="246">
        <f t="shared" si="512"/>
        <v>0</v>
      </c>
      <c r="S126" s="246">
        <f t="shared" ref="S126:S130" si="513">IF(R126,R126/Q126*100,0)</f>
        <v>0</v>
      </c>
      <c r="T126" s="246">
        <f t="shared" ref="T126:U126" si="514">SUM(T127:T130)</f>
        <v>143</v>
      </c>
      <c r="U126" s="246">
        <f t="shared" si="514"/>
        <v>0</v>
      </c>
      <c r="V126" s="246">
        <f t="shared" ref="V126:V130" si="515">IF(U126,U126/T126*100,0)</f>
        <v>0</v>
      </c>
      <c r="W126" s="246">
        <f t="shared" ref="W126:X126" si="516">SUM(W127:W130)</f>
        <v>318.89999999999998</v>
      </c>
      <c r="X126" s="246">
        <f t="shared" si="516"/>
        <v>0</v>
      </c>
      <c r="Y126" s="246">
        <f t="shared" ref="Y126:Y130" si="517">IF(X126,X126/W126*100,0)</f>
        <v>0</v>
      </c>
      <c r="Z126" s="246">
        <f t="shared" ref="Z126:AA126" si="518">SUM(Z127:Z130)</f>
        <v>145.1</v>
      </c>
      <c r="AA126" s="246">
        <f t="shared" si="518"/>
        <v>0</v>
      </c>
      <c r="AB126" s="246">
        <f t="shared" ref="AB126:AB130" si="519">IF(AA126,AA126/Z126*100,0)</f>
        <v>0</v>
      </c>
      <c r="AC126" s="246">
        <f t="shared" ref="AC126:AD126" si="520">SUM(AC127:AC130)</f>
        <v>98.9</v>
      </c>
      <c r="AD126" s="246">
        <f t="shared" si="520"/>
        <v>0</v>
      </c>
      <c r="AE126" s="246">
        <f t="shared" ref="AE126:AE130" si="521">IF(AD126,AD126/AC126*100,0)</f>
        <v>0</v>
      </c>
      <c r="AF126" s="246">
        <f t="shared" ref="AF126:AG126" si="522">SUM(AF127:AF130)</f>
        <v>238.9</v>
      </c>
      <c r="AG126" s="246">
        <f t="shared" si="522"/>
        <v>0</v>
      </c>
      <c r="AH126" s="246">
        <f t="shared" ref="AH126:AH130" si="523">IF(AG126,AG126/AF126*100,0)</f>
        <v>0</v>
      </c>
      <c r="AI126" s="246">
        <f t="shared" ref="AI126:AJ126" si="524">SUM(AI127:AI130)</f>
        <v>98.9</v>
      </c>
      <c r="AJ126" s="246">
        <f t="shared" si="524"/>
        <v>0</v>
      </c>
      <c r="AK126" s="246">
        <f t="shared" ref="AK126:AK130" si="525">IF(AJ126,AJ126/AI126*100,0)</f>
        <v>0</v>
      </c>
      <c r="AL126" s="246">
        <f t="shared" ref="AL126:AM126" si="526">SUM(AL127:AL130)</f>
        <v>47.4</v>
      </c>
      <c r="AM126" s="246">
        <f t="shared" si="526"/>
        <v>0</v>
      </c>
      <c r="AN126" s="246">
        <f t="shared" ref="AN126:AN130" si="527">IF(AM126,AM126/AL126*100,0)</f>
        <v>0</v>
      </c>
      <c r="AO126" s="246">
        <f t="shared" ref="AO126:AP126" si="528">SUM(AO127:AO130)</f>
        <v>41.2</v>
      </c>
      <c r="AP126" s="246">
        <f t="shared" si="528"/>
        <v>0</v>
      </c>
      <c r="AQ126" s="246">
        <f t="shared" ref="AQ126:AQ130" si="529">IF(AP126,AP126/AO126*100,0)</f>
        <v>0</v>
      </c>
      <c r="AR126" s="292"/>
    </row>
    <row r="127" spans="1:44" ht="30" customHeight="1">
      <c r="A127" s="291"/>
      <c r="B127" s="291"/>
      <c r="C127" s="291"/>
      <c r="D127" s="161" t="s">
        <v>37</v>
      </c>
      <c r="E127" s="196">
        <f>H127+K127+N127+Q127+T127+W127+Z127+AC127+AF127+AI127+AL127+AO127</f>
        <v>0</v>
      </c>
      <c r="F127" s="196">
        <f>I127+L127+O127+R127+U127+X127+AA127+AD127+AG127+AJ127+AM127+AP127</f>
        <v>0</v>
      </c>
      <c r="G127" s="197">
        <f t="shared" si="461"/>
        <v>0</v>
      </c>
      <c r="H127" s="191">
        <f>H111+H106+H101+H96+H91+H86+H81+H66+H61+H46</f>
        <v>0</v>
      </c>
      <c r="I127" s="190">
        <f>I111+I106+I101+I96+I91+I86+I81+I66+I61+I46</f>
        <v>0</v>
      </c>
      <c r="J127" s="190">
        <f t="shared" ref="J127:J130" si="530">IF(I127,I127/H127*100,0)</f>
        <v>0</v>
      </c>
      <c r="K127" s="191">
        <f t="shared" ref="K127:L127" si="531">K111+K106+K101+K96+K91+K86+K81+K66+K61+K46</f>
        <v>0</v>
      </c>
      <c r="L127" s="190">
        <f t="shared" si="531"/>
        <v>0</v>
      </c>
      <c r="M127" s="190">
        <f t="shared" si="509"/>
        <v>0</v>
      </c>
      <c r="N127" s="191">
        <f t="shared" ref="N127:O127" si="532">N111+N106+N101+N96+N91+N86+N81+N66+N61+N46</f>
        <v>0</v>
      </c>
      <c r="O127" s="190">
        <f t="shared" si="532"/>
        <v>0</v>
      </c>
      <c r="P127" s="190">
        <f t="shared" si="511"/>
        <v>0</v>
      </c>
      <c r="Q127" s="191">
        <f t="shared" ref="Q127:R127" si="533">Q111+Q106+Q101+Q96+Q91+Q86+Q81+Q66+Q61+Q46</f>
        <v>0</v>
      </c>
      <c r="R127" s="190">
        <f t="shared" si="533"/>
        <v>0</v>
      </c>
      <c r="S127" s="190">
        <f t="shared" si="513"/>
        <v>0</v>
      </c>
      <c r="T127" s="191">
        <f t="shared" ref="T127:U127" si="534">T111+T106+T101+T96+T91+T86+T81+T66+T61+T46</f>
        <v>0</v>
      </c>
      <c r="U127" s="190">
        <f t="shared" si="534"/>
        <v>0</v>
      </c>
      <c r="V127" s="190">
        <f t="shared" si="515"/>
        <v>0</v>
      </c>
      <c r="W127" s="191">
        <f t="shared" ref="W127:X127" si="535">W111+W106+W101+W96+W91+W86+W81+W66+W61+W46</f>
        <v>0</v>
      </c>
      <c r="X127" s="190">
        <f t="shared" si="535"/>
        <v>0</v>
      </c>
      <c r="Y127" s="190">
        <f t="shared" si="517"/>
        <v>0</v>
      </c>
      <c r="Z127" s="191">
        <f t="shared" ref="Z127:AA127" si="536">Z111+Z106+Z101+Z96+Z91+Z86+Z81+Z66+Z61+Z46</f>
        <v>0</v>
      </c>
      <c r="AA127" s="190">
        <f t="shared" si="536"/>
        <v>0</v>
      </c>
      <c r="AB127" s="190">
        <f t="shared" si="519"/>
        <v>0</v>
      </c>
      <c r="AC127" s="191">
        <f t="shared" ref="AC127:AD127" si="537">AC111+AC106+AC101+AC96+AC91+AC86+AC81+AC66+AC61+AC46</f>
        <v>0</v>
      </c>
      <c r="AD127" s="190">
        <f t="shared" si="537"/>
        <v>0</v>
      </c>
      <c r="AE127" s="190">
        <f t="shared" si="521"/>
        <v>0</v>
      </c>
      <c r="AF127" s="191">
        <f t="shared" ref="AF127:AG127" si="538">AF111+AF106+AF101+AF96+AF91+AF86+AF81+AF66+AF61+AF46</f>
        <v>0</v>
      </c>
      <c r="AG127" s="190">
        <f t="shared" si="538"/>
        <v>0</v>
      </c>
      <c r="AH127" s="190">
        <f t="shared" si="523"/>
        <v>0</v>
      </c>
      <c r="AI127" s="191">
        <f t="shared" ref="AI127:AJ127" si="539">AI111+AI106+AI101+AI96+AI91+AI86+AI81+AI66+AI61+AI46</f>
        <v>0</v>
      </c>
      <c r="AJ127" s="190">
        <f t="shared" si="539"/>
        <v>0</v>
      </c>
      <c r="AK127" s="190">
        <f t="shared" si="525"/>
        <v>0</v>
      </c>
      <c r="AL127" s="191">
        <f t="shared" ref="AL127:AM127" si="540">AL111+AL106+AL101+AL96+AL91+AL86+AL81+AL66+AL61+AL46</f>
        <v>0</v>
      </c>
      <c r="AM127" s="190">
        <f t="shared" si="540"/>
        <v>0</v>
      </c>
      <c r="AN127" s="190">
        <f t="shared" si="527"/>
        <v>0</v>
      </c>
      <c r="AO127" s="191">
        <f t="shared" ref="AO127:AP127" si="541">AO111+AO106+AO101+AO96+AO91+AO86+AO81+AO66+AO61+AO46</f>
        <v>0</v>
      </c>
      <c r="AP127" s="190">
        <f t="shared" si="541"/>
        <v>0</v>
      </c>
      <c r="AQ127" s="190">
        <f t="shared" si="529"/>
        <v>0</v>
      </c>
      <c r="AR127" s="292"/>
    </row>
    <row r="128" spans="1:44" ht="30" customHeight="1">
      <c r="A128" s="291"/>
      <c r="B128" s="291"/>
      <c r="C128" s="291"/>
      <c r="D128" s="161" t="s">
        <v>2</v>
      </c>
      <c r="E128" s="196">
        <f t="shared" ref="E128:E130" si="542">H128+K128+N128+Q128+T128+W128+Z128+AC128+AF128+AI128+AL128+AO128</f>
        <v>0</v>
      </c>
      <c r="F128" s="196">
        <f t="shared" ref="F128:F130" si="543">I128+L128+O128+R128+U128+X128+AA128+AD128+AG128+AJ128+AM128+AP128</f>
        <v>0</v>
      </c>
      <c r="G128" s="197">
        <f t="shared" si="461"/>
        <v>0</v>
      </c>
      <c r="H128" s="191">
        <f t="shared" ref="H128:I130" si="544">H112+H107+H102+H97+H92+H87+H82+H67+H62+H47</f>
        <v>0</v>
      </c>
      <c r="I128" s="190">
        <f t="shared" si="544"/>
        <v>0</v>
      </c>
      <c r="J128" s="190">
        <f t="shared" si="530"/>
        <v>0</v>
      </c>
      <c r="K128" s="191">
        <f t="shared" ref="K128:L128" si="545">K112+K107+K102+K97+K92+K87+K82+K67+K62+K47</f>
        <v>0</v>
      </c>
      <c r="L128" s="190">
        <f t="shared" si="545"/>
        <v>0</v>
      </c>
      <c r="M128" s="190">
        <f t="shared" si="509"/>
        <v>0</v>
      </c>
      <c r="N128" s="191">
        <f t="shared" ref="N128:O128" si="546">N112+N107+N102+N97+N92+N87+N82+N67+N62+N47</f>
        <v>0</v>
      </c>
      <c r="O128" s="190">
        <f t="shared" si="546"/>
        <v>0</v>
      </c>
      <c r="P128" s="190">
        <f t="shared" si="511"/>
        <v>0</v>
      </c>
      <c r="Q128" s="191">
        <f t="shared" ref="Q128:R128" si="547">Q112+Q107+Q102+Q97+Q92+Q87+Q82+Q67+Q62+Q47</f>
        <v>0</v>
      </c>
      <c r="R128" s="190">
        <f t="shared" si="547"/>
        <v>0</v>
      </c>
      <c r="S128" s="190">
        <f t="shared" si="513"/>
        <v>0</v>
      </c>
      <c r="T128" s="191">
        <f t="shared" ref="T128:U128" si="548">T112+T107+T102+T97+T92+T87+T82+T67+T62+T47</f>
        <v>0</v>
      </c>
      <c r="U128" s="190">
        <f t="shared" si="548"/>
        <v>0</v>
      </c>
      <c r="V128" s="190">
        <f t="shared" si="515"/>
        <v>0</v>
      </c>
      <c r="W128" s="191">
        <f t="shared" ref="W128:X128" si="549">W112+W107+W102+W97+W92+W87+W82+W67+W62+W47</f>
        <v>0</v>
      </c>
      <c r="X128" s="190">
        <f t="shared" si="549"/>
        <v>0</v>
      </c>
      <c r="Y128" s="190">
        <f t="shared" si="517"/>
        <v>0</v>
      </c>
      <c r="Z128" s="191">
        <f t="shared" ref="Z128:AA128" si="550">Z112+Z107+Z102+Z97+Z92+Z87+Z82+Z67+Z62+Z47</f>
        <v>0</v>
      </c>
      <c r="AA128" s="190">
        <f t="shared" si="550"/>
        <v>0</v>
      </c>
      <c r="AB128" s="190">
        <f t="shared" si="519"/>
        <v>0</v>
      </c>
      <c r="AC128" s="191">
        <f t="shared" ref="AC128:AD128" si="551">AC112+AC107+AC102+AC97+AC92+AC87+AC82+AC67+AC62+AC47</f>
        <v>0</v>
      </c>
      <c r="AD128" s="190">
        <f t="shared" si="551"/>
        <v>0</v>
      </c>
      <c r="AE128" s="190">
        <f t="shared" si="521"/>
        <v>0</v>
      </c>
      <c r="AF128" s="191">
        <f t="shared" ref="AF128:AG128" si="552">AF112+AF107+AF102+AF97+AF92+AF87+AF82+AF67+AF62+AF47</f>
        <v>0</v>
      </c>
      <c r="AG128" s="190">
        <f t="shared" si="552"/>
        <v>0</v>
      </c>
      <c r="AH128" s="190">
        <f t="shared" si="523"/>
        <v>0</v>
      </c>
      <c r="AI128" s="191">
        <f t="shared" ref="AI128:AJ128" si="553">AI112+AI107+AI102+AI97+AI92+AI87+AI82+AI67+AI62+AI47</f>
        <v>0</v>
      </c>
      <c r="AJ128" s="190">
        <f t="shared" si="553"/>
        <v>0</v>
      </c>
      <c r="AK128" s="190">
        <f t="shared" si="525"/>
        <v>0</v>
      </c>
      <c r="AL128" s="191">
        <f t="shared" ref="AL128:AM128" si="554">AL112+AL107+AL102+AL97+AL92+AL87+AL82+AL67+AL62+AL47</f>
        <v>0</v>
      </c>
      <c r="AM128" s="190">
        <f t="shared" si="554"/>
        <v>0</v>
      </c>
      <c r="AN128" s="190">
        <f t="shared" si="527"/>
        <v>0</v>
      </c>
      <c r="AO128" s="191">
        <f t="shared" ref="AO128:AP128" si="555">AO112+AO107+AO102+AO97+AO92+AO87+AO82+AO67+AO62+AO47</f>
        <v>0</v>
      </c>
      <c r="AP128" s="190">
        <f t="shared" si="555"/>
        <v>0</v>
      </c>
      <c r="AQ128" s="190">
        <f t="shared" si="529"/>
        <v>0</v>
      </c>
      <c r="AR128" s="292"/>
    </row>
    <row r="129" spans="1:44" ht="30" customHeight="1">
      <c r="A129" s="291"/>
      <c r="B129" s="291"/>
      <c r="C129" s="291"/>
      <c r="D129" s="161" t="s">
        <v>43</v>
      </c>
      <c r="E129" s="196">
        <f t="shared" si="542"/>
        <v>2087</v>
      </c>
      <c r="F129" s="196">
        <f t="shared" si="543"/>
        <v>755.7</v>
      </c>
      <c r="G129" s="197">
        <f t="shared" si="461"/>
        <v>36.20987062769526</v>
      </c>
      <c r="H129" s="191">
        <f t="shared" si="544"/>
        <v>13.7</v>
      </c>
      <c r="I129" s="190">
        <f t="shared" si="544"/>
        <v>13.7</v>
      </c>
      <c r="J129" s="190">
        <f t="shared" si="530"/>
        <v>100</v>
      </c>
      <c r="K129" s="191">
        <f t="shared" ref="K129:L129" si="556">K113+K108+K103+K98+K93+K88+K83+K68+K63+K48</f>
        <v>293</v>
      </c>
      <c r="L129" s="190">
        <f t="shared" si="556"/>
        <v>293</v>
      </c>
      <c r="M129" s="190">
        <f t="shared" si="509"/>
        <v>100</v>
      </c>
      <c r="N129" s="191">
        <f t="shared" ref="N129:O129" si="557">N113+N108+N103+N98+N93+N88+N83+N68+N63+N48</f>
        <v>449.1</v>
      </c>
      <c r="O129" s="190">
        <f t="shared" si="557"/>
        <v>449.00000000000006</v>
      </c>
      <c r="P129" s="190">
        <f t="shared" si="511"/>
        <v>99.977733244266318</v>
      </c>
      <c r="Q129" s="191">
        <f t="shared" ref="Q129:R129" si="558">Q113+Q108+Q103+Q98+Q93+Q88+Q83+Q68+Q63+Q48</f>
        <v>198.9</v>
      </c>
      <c r="R129" s="190">
        <f t="shared" si="558"/>
        <v>0</v>
      </c>
      <c r="S129" s="190">
        <f t="shared" si="513"/>
        <v>0</v>
      </c>
      <c r="T129" s="191">
        <f t="shared" ref="T129:U129" si="559">T113+T108+T103+T98+T93+T88+T83+T68+T63+T48</f>
        <v>143</v>
      </c>
      <c r="U129" s="190">
        <f t="shared" si="559"/>
        <v>0</v>
      </c>
      <c r="V129" s="190">
        <f t="shared" si="515"/>
        <v>0</v>
      </c>
      <c r="W129" s="191">
        <f t="shared" ref="W129:X129" si="560">W113+W108+W103+W98+W93+W88+W83+W68+W63+W48</f>
        <v>318.89999999999998</v>
      </c>
      <c r="X129" s="190">
        <f t="shared" si="560"/>
        <v>0</v>
      </c>
      <c r="Y129" s="190">
        <f t="shared" si="517"/>
        <v>0</v>
      </c>
      <c r="Z129" s="191">
        <f t="shared" ref="Z129:AA129" si="561">Z113+Z108+Z103+Z98+Z93+Z88+Z83+Z68+Z63+Z48</f>
        <v>145.1</v>
      </c>
      <c r="AA129" s="190">
        <f t="shared" si="561"/>
        <v>0</v>
      </c>
      <c r="AB129" s="190">
        <f t="shared" si="519"/>
        <v>0</v>
      </c>
      <c r="AC129" s="191">
        <f t="shared" ref="AC129:AD129" si="562">AC113+AC108+AC103+AC98+AC93+AC88+AC83+AC68+AC63+AC48</f>
        <v>98.9</v>
      </c>
      <c r="AD129" s="190">
        <f t="shared" si="562"/>
        <v>0</v>
      </c>
      <c r="AE129" s="190">
        <f t="shared" si="521"/>
        <v>0</v>
      </c>
      <c r="AF129" s="191">
        <f t="shared" ref="AF129:AG129" si="563">AF113+AF108+AF103+AF98+AF93+AF88+AF83+AF68+AF63+AF48</f>
        <v>238.9</v>
      </c>
      <c r="AG129" s="190">
        <f t="shared" si="563"/>
        <v>0</v>
      </c>
      <c r="AH129" s="190">
        <f t="shared" si="523"/>
        <v>0</v>
      </c>
      <c r="AI129" s="191">
        <f t="shared" ref="AI129:AJ129" si="564">AI113+AI108+AI103+AI98+AI93+AI88+AI83+AI68+AI63+AI48</f>
        <v>98.9</v>
      </c>
      <c r="AJ129" s="190">
        <f t="shared" si="564"/>
        <v>0</v>
      </c>
      <c r="AK129" s="190">
        <f t="shared" si="525"/>
        <v>0</v>
      </c>
      <c r="AL129" s="191">
        <f t="shared" ref="AL129:AM129" si="565">AL113+AL108+AL103+AL98+AL93+AL88+AL83+AL68+AL63+AL48</f>
        <v>47.4</v>
      </c>
      <c r="AM129" s="190">
        <f t="shared" si="565"/>
        <v>0</v>
      </c>
      <c r="AN129" s="190">
        <f t="shared" si="527"/>
        <v>0</v>
      </c>
      <c r="AO129" s="191">
        <f t="shared" ref="AO129:AP129" si="566">AO113+AO108+AO103+AO98+AO93+AO88+AO83+AO68+AO63+AO48</f>
        <v>41.2</v>
      </c>
      <c r="AP129" s="190">
        <f t="shared" si="566"/>
        <v>0</v>
      </c>
      <c r="AQ129" s="190">
        <f t="shared" si="529"/>
        <v>0</v>
      </c>
      <c r="AR129" s="292"/>
    </row>
    <row r="130" spans="1:44" ht="30" customHeight="1">
      <c r="A130" s="291"/>
      <c r="B130" s="291"/>
      <c r="C130" s="291"/>
      <c r="D130" s="161" t="s">
        <v>263</v>
      </c>
      <c r="E130" s="196">
        <f t="shared" si="542"/>
        <v>0</v>
      </c>
      <c r="F130" s="196">
        <f t="shared" si="543"/>
        <v>0</v>
      </c>
      <c r="G130" s="197">
        <f t="shared" si="461"/>
        <v>0</v>
      </c>
      <c r="H130" s="191">
        <f t="shared" si="544"/>
        <v>0</v>
      </c>
      <c r="I130" s="190">
        <f t="shared" si="544"/>
        <v>0</v>
      </c>
      <c r="J130" s="190">
        <f t="shared" si="530"/>
        <v>0</v>
      </c>
      <c r="K130" s="191">
        <f t="shared" ref="K130:L130" si="567">K114+K109+K104+K99+K94+K89+K84+K69+K64+K49</f>
        <v>0</v>
      </c>
      <c r="L130" s="190">
        <f t="shared" si="567"/>
        <v>0</v>
      </c>
      <c r="M130" s="190">
        <f t="shared" si="509"/>
        <v>0</v>
      </c>
      <c r="N130" s="191">
        <f t="shared" ref="N130:O130" si="568">N114+N109+N104+N99+N94+N89+N84+N69+N64+N49</f>
        <v>0</v>
      </c>
      <c r="O130" s="190">
        <f t="shared" si="568"/>
        <v>0</v>
      </c>
      <c r="P130" s="190">
        <f t="shared" si="511"/>
        <v>0</v>
      </c>
      <c r="Q130" s="191">
        <f t="shared" ref="Q130:R130" si="569">Q114+Q109+Q104+Q99+Q94+Q89+Q84+Q69+Q64+Q49</f>
        <v>0</v>
      </c>
      <c r="R130" s="190">
        <f t="shared" si="569"/>
        <v>0</v>
      </c>
      <c r="S130" s="190">
        <f t="shared" si="513"/>
        <v>0</v>
      </c>
      <c r="T130" s="191">
        <f t="shared" ref="T130:U130" si="570">T114+T109+T104+T99+T94+T89+T84+T69+T64+T49</f>
        <v>0</v>
      </c>
      <c r="U130" s="190">
        <f t="shared" si="570"/>
        <v>0</v>
      </c>
      <c r="V130" s="190">
        <f t="shared" si="515"/>
        <v>0</v>
      </c>
      <c r="W130" s="191">
        <f t="shared" ref="W130:X130" si="571">W114+W109+W104+W99+W94+W89+W84+W69+W64+W49</f>
        <v>0</v>
      </c>
      <c r="X130" s="190">
        <f t="shared" si="571"/>
        <v>0</v>
      </c>
      <c r="Y130" s="190">
        <f t="shared" si="517"/>
        <v>0</v>
      </c>
      <c r="Z130" s="191">
        <f t="shared" ref="Z130:AA130" si="572">Z114+Z109+Z104+Z99+Z94+Z89+Z84+Z69+Z64+Z49</f>
        <v>0</v>
      </c>
      <c r="AA130" s="190">
        <f t="shared" si="572"/>
        <v>0</v>
      </c>
      <c r="AB130" s="190">
        <f t="shared" si="519"/>
        <v>0</v>
      </c>
      <c r="AC130" s="191">
        <f t="shared" ref="AC130:AD130" si="573">AC114+AC109+AC104+AC99+AC94+AC89+AC84+AC69+AC64+AC49</f>
        <v>0</v>
      </c>
      <c r="AD130" s="190">
        <f t="shared" si="573"/>
        <v>0</v>
      </c>
      <c r="AE130" s="190">
        <f t="shared" si="521"/>
        <v>0</v>
      </c>
      <c r="AF130" s="191">
        <f t="shared" ref="AF130:AG130" si="574">AF114+AF109+AF104+AF99+AF94+AF89+AF84+AF69+AF64+AF49</f>
        <v>0</v>
      </c>
      <c r="AG130" s="190">
        <f t="shared" si="574"/>
        <v>0</v>
      </c>
      <c r="AH130" s="190">
        <f t="shared" si="523"/>
        <v>0</v>
      </c>
      <c r="AI130" s="191">
        <f t="shared" ref="AI130:AJ130" si="575">AI114+AI109+AI104+AI99+AI94+AI89+AI84+AI69+AI64+AI49</f>
        <v>0</v>
      </c>
      <c r="AJ130" s="190">
        <f t="shared" si="575"/>
        <v>0</v>
      </c>
      <c r="AK130" s="190">
        <f t="shared" si="525"/>
        <v>0</v>
      </c>
      <c r="AL130" s="191">
        <f t="shared" ref="AL130:AM130" si="576">AL114+AL109+AL104+AL99+AL94+AL89+AL84+AL69+AL64+AL49</f>
        <v>0</v>
      </c>
      <c r="AM130" s="190">
        <f t="shared" si="576"/>
        <v>0</v>
      </c>
      <c r="AN130" s="190">
        <f t="shared" si="527"/>
        <v>0</v>
      </c>
      <c r="AO130" s="191">
        <f t="shared" ref="AO130:AP130" si="577">AO114+AO109+AO104+AO99+AO94+AO89+AO84+AO69+AO64+AO49</f>
        <v>0</v>
      </c>
      <c r="AP130" s="190">
        <f t="shared" si="577"/>
        <v>0</v>
      </c>
      <c r="AQ130" s="190">
        <f t="shared" si="529"/>
        <v>0</v>
      </c>
      <c r="AR130" s="292"/>
    </row>
    <row r="131" spans="1:44" s="250" customFormat="1" ht="30" customHeight="1">
      <c r="A131" s="247"/>
      <c r="B131" s="247"/>
      <c r="C131" s="247"/>
      <c r="D131" s="248"/>
      <c r="E131" s="244">
        <f>E121+E126</f>
        <v>6135.5</v>
      </c>
      <c r="F131" s="244">
        <f>F121+F126</f>
        <v>1423.8</v>
      </c>
      <c r="G131" s="245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2"/>
      <c r="AK131" s="242"/>
      <c r="AL131" s="242"/>
      <c r="AM131" s="242"/>
      <c r="AN131" s="242"/>
      <c r="AO131" s="242"/>
      <c r="AP131" s="242"/>
      <c r="AQ131" s="242"/>
      <c r="AR131" s="249"/>
    </row>
    <row r="132" spans="1:44" s="88" customFormat="1" ht="45.2" customHeight="1">
      <c r="A132" s="336" t="s">
        <v>296</v>
      </c>
      <c r="B132" s="336"/>
      <c r="C132" s="336"/>
      <c r="D132" s="336"/>
      <c r="E132" s="336"/>
      <c r="F132" s="336"/>
      <c r="G132" s="336"/>
      <c r="H132" s="336"/>
      <c r="I132" s="336"/>
      <c r="J132" s="336"/>
      <c r="K132" s="336"/>
      <c r="L132" s="336"/>
      <c r="M132" s="336"/>
      <c r="N132" s="336"/>
      <c r="O132" s="336"/>
      <c r="P132" s="336"/>
      <c r="Q132" s="336"/>
      <c r="R132" s="336"/>
      <c r="S132" s="336"/>
      <c r="T132" s="336"/>
      <c r="U132" s="336"/>
      <c r="V132" s="336"/>
      <c r="W132" s="336"/>
      <c r="X132" s="336"/>
      <c r="Y132" s="336"/>
      <c r="Z132" s="336"/>
      <c r="AA132" s="336"/>
      <c r="AB132" s="336"/>
      <c r="AC132" s="336"/>
      <c r="AD132" s="336"/>
      <c r="AE132" s="336"/>
      <c r="AF132" s="336"/>
      <c r="AG132" s="336"/>
      <c r="AH132" s="336"/>
      <c r="AI132" s="336"/>
      <c r="AJ132" s="336"/>
      <c r="AK132" s="336"/>
      <c r="AL132" s="336"/>
      <c r="AM132" s="336"/>
      <c r="AN132" s="336"/>
      <c r="AO132" s="336"/>
      <c r="AP132" s="336"/>
      <c r="AQ132" s="336"/>
      <c r="AR132" s="336"/>
    </row>
    <row r="133" spans="1:44" s="88" customFormat="1" ht="19.7" customHeight="1">
      <c r="A133" s="209"/>
      <c r="B133" s="94"/>
      <c r="C133" s="94"/>
      <c r="D133" s="162"/>
      <c r="E133" s="94"/>
      <c r="F133" s="151"/>
      <c r="G133" s="15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94"/>
    </row>
    <row r="134" spans="1:44" ht="19.7" customHeight="1">
      <c r="A134" s="297" t="s">
        <v>321</v>
      </c>
      <c r="B134" s="297"/>
      <c r="C134" s="297"/>
      <c r="D134" s="297"/>
      <c r="E134" s="297"/>
      <c r="F134" s="297"/>
      <c r="G134" s="297"/>
      <c r="H134" s="297"/>
      <c r="I134" s="297"/>
      <c r="J134" s="297"/>
      <c r="K134" s="297"/>
      <c r="L134" s="297"/>
      <c r="M134" s="297"/>
      <c r="N134" s="297"/>
      <c r="O134" s="297"/>
      <c r="P134" s="297"/>
      <c r="Q134" s="297"/>
      <c r="R134" s="297"/>
      <c r="S134" s="297"/>
      <c r="T134" s="297"/>
      <c r="U134" s="297"/>
      <c r="V134" s="297"/>
      <c r="W134" s="297"/>
      <c r="X134" s="297"/>
      <c r="Y134" s="297"/>
      <c r="Z134" s="297"/>
      <c r="AA134" s="297"/>
      <c r="AB134" s="297"/>
      <c r="AC134" s="297"/>
      <c r="AD134" s="297"/>
      <c r="AE134" s="297"/>
      <c r="AF134" s="297"/>
      <c r="AG134" s="297"/>
      <c r="AH134" s="297"/>
      <c r="AI134" s="297"/>
      <c r="AJ134" s="297"/>
      <c r="AK134" s="297"/>
      <c r="AL134" s="297"/>
      <c r="AM134" s="297"/>
      <c r="AN134" s="297"/>
      <c r="AO134" s="297"/>
      <c r="AP134" s="172"/>
      <c r="AQ134" s="172"/>
    </row>
    <row r="135" spans="1:44" ht="12.6" customHeight="1">
      <c r="A135" s="211"/>
      <c r="B135" s="211"/>
      <c r="C135" s="211"/>
      <c r="D135" s="163"/>
      <c r="E135" s="211"/>
      <c r="F135" s="152"/>
      <c r="G135" s="152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2"/>
      <c r="AQ135" s="172"/>
    </row>
    <row r="136" spans="1:44" ht="16.5" customHeight="1">
      <c r="A136" s="99" t="s">
        <v>322</v>
      </c>
      <c r="B136" s="99"/>
      <c r="C136" s="109"/>
      <c r="D136" s="164"/>
      <c r="E136" s="98"/>
      <c r="F136" s="95"/>
      <c r="G136" s="95"/>
      <c r="H136" s="174" t="s">
        <v>338</v>
      </c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5"/>
      <c r="AQ136" s="175"/>
      <c r="AR136" s="93"/>
    </row>
    <row r="137" spans="1:44" ht="14.45" customHeight="1">
      <c r="A137" s="95"/>
      <c r="B137" s="138"/>
      <c r="C137" s="138"/>
      <c r="E137" s="97"/>
      <c r="F137" s="153"/>
      <c r="G137" s="153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6"/>
      <c r="AJ137" s="176"/>
      <c r="AK137" s="176"/>
      <c r="AL137" s="177"/>
      <c r="AM137" s="177"/>
      <c r="AN137" s="177"/>
      <c r="AO137" s="176"/>
    </row>
    <row r="138" spans="1:44" ht="11.25" customHeight="1">
      <c r="A138" s="95"/>
      <c r="B138" s="138"/>
      <c r="C138" s="138"/>
      <c r="E138" s="97"/>
      <c r="F138" s="153"/>
      <c r="G138" s="153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6"/>
      <c r="AJ138" s="176"/>
      <c r="AK138" s="176"/>
      <c r="AL138" s="177"/>
      <c r="AM138" s="177"/>
      <c r="AN138" s="177"/>
      <c r="AO138" s="176"/>
    </row>
    <row r="139" spans="1:44" ht="18.75">
      <c r="A139" s="309" t="s">
        <v>261</v>
      </c>
      <c r="B139" s="309"/>
      <c r="C139" s="138"/>
      <c r="E139" s="97"/>
      <c r="F139" s="153"/>
      <c r="G139" s="153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6"/>
      <c r="AJ139" s="176"/>
      <c r="AK139" s="176"/>
      <c r="AL139" s="177"/>
      <c r="AM139" s="177"/>
      <c r="AN139" s="177"/>
      <c r="AO139" s="176"/>
    </row>
    <row r="140" spans="1:44" ht="18.75">
      <c r="A140" s="95"/>
      <c r="B140" s="138"/>
      <c r="C140" s="138"/>
      <c r="E140" s="97"/>
      <c r="F140" s="153"/>
      <c r="G140" s="153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6"/>
      <c r="AJ140" s="176"/>
      <c r="AK140" s="176"/>
      <c r="AL140" s="177"/>
      <c r="AM140" s="177"/>
      <c r="AN140" s="177"/>
      <c r="AO140" s="176"/>
    </row>
    <row r="141" spans="1:44" ht="18.75" customHeight="1">
      <c r="A141" s="297" t="s">
        <v>334</v>
      </c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2"/>
      <c r="AQ141" s="172"/>
    </row>
    <row r="144" spans="1:44" ht="18.75">
      <c r="A144" s="98"/>
      <c r="B144" s="138"/>
      <c r="C144" s="138"/>
      <c r="E144" s="97"/>
      <c r="F144" s="153"/>
      <c r="G144" s="153"/>
      <c r="H144" s="218"/>
      <c r="I144" s="176"/>
      <c r="J144" s="176"/>
      <c r="K144" s="218"/>
      <c r="L144" s="176"/>
      <c r="M144" s="176"/>
      <c r="N144" s="218"/>
      <c r="O144" s="176"/>
      <c r="P144" s="176"/>
      <c r="Q144" s="218"/>
      <c r="R144" s="176"/>
      <c r="S144" s="176"/>
      <c r="T144" s="220"/>
      <c r="U144" s="177"/>
      <c r="V144" s="177"/>
      <c r="W144" s="220"/>
      <c r="X144" s="177"/>
      <c r="Y144" s="177"/>
      <c r="Z144" s="220"/>
      <c r="AA144" s="177"/>
      <c r="AB144" s="177"/>
      <c r="AC144" s="220"/>
      <c r="AD144" s="177"/>
      <c r="AE144" s="177"/>
      <c r="AF144" s="220"/>
      <c r="AG144" s="177"/>
      <c r="AH144" s="177"/>
      <c r="AI144" s="218"/>
      <c r="AJ144" s="176"/>
      <c r="AK144" s="176"/>
      <c r="AL144" s="220"/>
      <c r="AM144" s="177"/>
      <c r="AN144" s="177"/>
      <c r="AO144" s="218"/>
    </row>
    <row r="145" spans="1:40">
      <c r="A145" s="89"/>
      <c r="T145" s="221"/>
      <c r="U145" s="178"/>
      <c r="V145" s="178"/>
      <c r="W145" s="221"/>
      <c r="X145" s="178"/>
      <c r="Y145" s="178"/>
      <c r="Z145" s="221"/>
      <c r="AA145" s="178"/>
      <c r="AB145" s="178"/>
      <c r="AC145" s="221"/>
      <c r="AD145" s="178"/>
      <c r="AE145" s="178"/>
      <c r="AF145" s="221"/>
      <c r="AG145" s="178"/>
      <c r="AH145" s="178"/>
      <c r="AL145" s="221"/>
      <c r="AM145" s="178"/>
      <c r="AN145" s="178"/>
    </row>
    <row r="146" spans="1:40">
      <c r="A146" s="89"/>
      <c r="T146" s="221"/>
      <c r="U146" s="178"/>
      <c r="V146" s="178"/>
      <c r="W146" s="221"/>
      <c r="X146" s="178"/>
      <c r="Y146" s="178"/>
      <c r="Z146" s="221"/>
      <c r="AA146" s="178"/>
      <c r="AB146" s="178"/>
      <c r="AC146" s="221"/>
      <c r="AD146" s="178"/>
      <c r="AE146" s="178"/>
      <c r="AF146" s="221"/>
      <c r="AG146" s="178"/>
      <c r="AH146" s="178"/>
      <c r="AL146" s="221"/>
      <c r="AM146" s="178"/>
      <c r="AN146" s="178"/>
    </row>
    <row r="147" spans="1:40">
      <c r="A147" s="89"/>
      <c r="T147" s="221"/>
      <c r="U147" s="178"/>
      <c r="V147" s="178"/>
      <c r="W147" s="221"/>
      <c r="X147" s="178"/>
      <c r="Y147" s="178"/>
      <c r="Z147" s="221"/>
      <c r="AA147" s="178"/>
      <c r="AB147" s="178"/>
      <c r="AC147" s="221"/>
      <c r="AD147" s="178"/>
      <c r="AE147" s="178"/>
      <c r="AF147" s="221"/>
      <c r="AG147" s="178"/>
      <c r="AH147" s="178"/>
      <c r="AL147" s="221"/>
      <c r="AM147" s="178"/>
      <c r="AN147" s="178"/>
    </row>
    <row r="148" spans="1:40" ht="14.25" customHeight="1">
      <c r="A148" s="89"/>
      <c r="T148" s="221"/>
      <c r="U148" s="178"/>
      <c r="V148" s="178"/>
      <c r="W148" s="221"/>
      <c r="X148" s="178"/>
      <c r="Y148" s="178"/>
      <c r="Z148" s="221"/>
      <c r="AA148" s="178"/>
      <c r="AB148" s="178"/>
      <c r="AC148" s="221"/>
      <c r="AD148" s="178"/>
      <c r="AE148" s="178"/>
      <c r="AF148" s="221"/>
      <c r="AG148" s="178"/>
      <c r="AH148" s="178"/>
      <c r="AL148" s="221"/>
      <c r="AM148" s="178"/>
      <c r="AN148" s="178"/>
    </row>
    <row r="149" spans="1:40">
      <c r="A149" s="90"/>
      <c r="T149" s="221"/>
      <c r="U149" s="178"/>
      <c r="V149" s="178"/>
      <c r="W149" s="221"/>
      <c r="X149" s="178"/>
      <c r="Y149" s="178"/>
      <c r="Z149" s="221"/>
      <c r="AA149" s="178"/>
      <c r="AB149" s="178"/>
      <c r="AC149" s="221"/>
      <c r="AD149" s="178"/>
      <c r="AE149" s="178"/>
      <c r="AF149" s="221"/>
      <c r="AG149" s="178"/>
      <c r="AH149" s="178"/>
      <c r="AL149" s="221"/>
      <c r="AM149" s="178"/>
      <c r="AN149" s="178"/>
    </row>
    <row r="150" spans="1:40">
      <c r="A150" s="89"/>
      <c r="T150" s="221"/>
      <c r="U150" s="178"/>
      <c r="V150" s="178"/>
      <c r="W150" s="221"/>
      <c r="X150" s="178"/>
      <c r="Y150" s="178"/>
      <c r="Z150" s="221"/>
      <c r="AA150" s="178"/>
      <c r="AB150" s="178"/>
      <c r="AC150" s="221"/>
      <c r="AD150" s="178"/>
      <c r="AE150" s="178"/>
      <c r="AF150" s="221"/>
      <c r="AG150" s="178"/>
      <c r="AH150" s="178"/>
      <c r="AL150" s="221"/>
      <c r="AM150" s="178"/>
      <c r="AN150" s="178"/>
    </row>
    <row r="151" spans="1:40">
      <c r="A151" s="89"/>
      <c r="T151" s="221"/>
      <c r="U151" s="178"/>
      <c r="V151" s="178"/>
      <c r="W151" s="221"/>
      <c r="X151" s="178"/>
      <c r="Y151" s="178"/>
      <c r="Z151" s="221"/>
      <c r="AA151" s="178"/>
      <c r="AB151" s="178"/>
      <c r="AC151" s="221"/>
      <c r="AD151" s="178"/>
      <c r="AE151" s="178"/>
      <c r="AF151" s="221"/>
      <c r="AG151" s="178"/>
      <c r="AH151" s="178"/>
      <c r="AL151" s="221"/>
      <c r="AM151" s="178"/>
      <c r="AN151" s="178"/>
    </row>
    <row r="152" spans="1:40">
      <c r="A152" s="89"/>
      <c r="T152" s="221"/>
      <c r="U152" s="178"/>
      <c r="V152" s="178"/>
      <c r="W152" s="221"/>
      <c r="X152" s="178"/>
      <c r="Y152" s="178"/>
      <c r="Z152" s="221"/>
      <c r="AA152" s="178"/>
      <c r="AB152" s="178"/>
      <c r="AC152" s="221"/>
      <c r="AD152" s="178"/>
      <c r="AE152" s="178"/>
      <c r="AF152" s="221"/>
      <c r="AG152" s="178"/>
      <c r="AH152" s="178"/>
      <c r="AL152" s="221"/>
      <c r="AM152" s="178"/>
      <c r="AN152" s="178"/>
    </row>
    <row r="153" spans="1:40">
      <c r="A153" s="89"/>
      <c r="T153" s="221"/>
      <c r="U153" s="178"/>
      <c r="V153" s="178"/>
      <c r="W153" s="221"/>
      <c r="X153" s="178"/>
      <c r="Y153" s="178"/>
      <c r="Z153" s="221"/>
      <c r="AA153" s="178"/>
      <c r="AB153" s="178"/>
      <c r="AC153" s="221"/>
      <c r="AD153" s="178"/>
      <c r="AE153" s="178"/>
      <c r="AF153" s="221"/>
      <c r="AG153" s="178"/>
      <c r="AH153" s="178"/>
      <c r="AL153" s="221"/>
      <c r="AM153" s="178"/>
      <c r="AN153" s="178"/>
    </row>
    <row r="154" spans="1:40" ht="12.75" customHeight="1">
      <c r="A154" s="89"/>
    </row>
    <row r="155" spans="1:40">
      <c r="A155" s="90"/>
    </row>
    <row r="156" spans="1:40">
      <c r="A156" s="89"/>
    </row>
    <row r="157" spans="1:40">
      <c r="A157" s="89"/>
    </row>
    <row r="158" spans="1:40">
      <c r="A158" s="89"/>
    </row>
    <row r="159" spans="1:40">
      <c r="A159" s="89"/>
    </row>
    <row r="160" spans="1:40">
      <c r="A160" s="89"/>
    </row>
    <row r="166" ht="49.5" customHeight="1"/>
  </sheetData>
  <mergeCells count="112">
    <mergeCell ref="AR75:AR79"/>
    <mergeCell ref="AR10:AR14"/>
    <mergeCell ref="AR15:AR19"/>
    <mergeCell ref="AR20:AR24"/>
    <mergeCell ref="AR25:AR29"/>
    <mergeCell ref="AR30:AR34"/>
    <mergeCell ref="AR35:AR39"/>
    <mergeCell ref="AR40:AR44"/>
    <mergeCell ref="AR45:AR49"/>
    <mergeCell ref="AR65:AR69"/>
    <mergeCell ref="AL7:AN7"/>
    <mergeCell ref="W7:Y7"/>
    <mergeCell ref="A30:C34"/>
    <mergeCell ref="Q7:S7"/>
    <mergeCell ref="A70:A74"/>
    <mergeCell ref="A25:C29"/>
    <mergeCell ref="A40:A44"/>
    <mergeCell ref="B40:B44"/>
    <mergeCell ref="C40:C44"/>
    <mergeCell ref="A45:A49"/>
    <mergeCell ref="A15:C19"/>
    <mergeCell ref="A20:C24"/>
    <mergeCell ref="A10:C14"/>
    <mergeCell ref="A132:AR132"/>
    <mergeCell ref="B70:B74"/>
    <mergeCell ref="C70:C74"/>
    <mergeCell ref="AR70:AR74"/>
    <mergeCell ref="A110:A114"/>
    <mergeCell ref="B110:B114"/>
    <mergeCell ref="C110:C114"/>
    <mergeCell ref="AR110:AR114"/>
    <mergeCell ref="A80:A84"/>
    <mergeCell ref="B80:B84"/>
    <mergeCell ref="C95:C99"/>
    <mergeCell ref="AR95:AR99"/>
    <mergeCell ref="A75:A79"/>
    <mergeCell ref="B75:B79"/>
    <mergeCell ref="C75:C79"/>
    <mergeCell ref="A105:A109"/>
    <mergeCell ref="AR80:AR84"/>
    <mergeCell ref="A85:A89"/>
    <mergeCell ref="B85:B89"/>
    <mergeCell ref="AR105:AR109"/>
    <mergeCell ref="C85:C89"/>
    <mergeCell ref="A126:C130"/>
    <mergeCell ref="AR126:AR130"/>
    <mergeCell ref="A120:AR120"/>
    <mergeCell ref="A1:AR1"/>
    <mergeCell ref="A2:AR2"/>
    <mergeCell ref="A3:AR3"/>
    <mergeCell ref="A5:AI5"/>
    <mergeCell ref="A6:A8"/>
    <mergeCell ref="B6:B8"/>
    <mergeCell ref="C6:C8"/>
    <mergeCell ref="D6:D8"/>
    <mergeCell ref="E6:G6"/>
    <mergeCell ref="H6:AQ6"/>
    <mergeCell ref="AO7:AQ7"/>
    <mergeCell ref="AR6:AR8"/>
    <mergeCell ref="E7:E8"/>
    <mergeCell ref="F7:F8"/>
    <mergeCell ref="G7:G8"/>
    <mergeCell ref="H7:J7"/>
    <mergeCell ref="T7:V7"/>
    <mergeCell ref="A4:AI4"/>
    <mergeCell ref="K7:M7"/>
    <mergeCell ref="N7:P7"/>
    <mergeCell ref="Z7:AB7"/>
    <mergeCell ref="AC7:AE7"/>
    <mergeCell ref="AF7:AH7"/>
    <mergeCell ref="AI7:AK7"/>
    <mergeCell ref="A141:K141"/>
    <mergeCell ref="C55:C59"/>
    <mergeCell ref="AR55:AR59"/>
    <mergeCell ref="A35:C39"/>
    <mergeCell ref="B45:B49"/>
    <mergeCell ref="C45:C49"/>
    <mergeCell ref="A55:A59"/>
    <mergeCell ref="B55:B59"/>
    <mergeCell ref="A50:A54"/>
    <mergeCell ref="B50:B54"/>
    <mergeCell ref="C50:C54"/>
    <mergeCell ref="AR50:AR54"/>
    <mergeCell ref="AR60:AR64"/>
    <mergeCell ref="A60:A64"/>
    <mergeCell ref="B60:B64"/>
    <mergeCell ref="C60:C64"/>
    <mergeCell ref="A65:A69"/>
    <mergeCell ref="B65:B69"/>
    <mergeCell ref="C65:C69"/>
    <mergeCell ref="C80:C84"/>
    <mergeCell ref="A139:B139"/>
    <mergeCell ref="A134:AO134"/>
    <mergeCell ref="B105:B109"/>
    <mergeCell ref="C105:C109"/>
    <mergeCell ref="A121:C125"/>
    <mergeCell ref="AR121:AR125"/>
    <mergeCell ref="AR85:AR89"/>
    <mergeCell ref="A100:A104"/>
    <mergeCell ref="B100:B104"/>
    <mergeCell ref="C100:C104"/>
    <mergeCell ref="AR100:AR104"/>
    <mergeCell ref="A90:A94"/>
    <mergeCell ref="B90:B94"/>
    <mergeCell ref="C90:C94"/>
    <mergeCell ref="AR90:AR94"/>
    <mergeCell ref="A95:A99"/>
    <mergeCell ref="B95:B99"/>
    <mergeCell ref="A115:A119"/>
    <mergeCell ref="B115:B119"/>
    <mergeCell ref="C115:C119"/>
    <mergeCell ref="AR115:AR119"/>
  </mergeCells>
  <pageMargins left="0.59055118110236227" right="0.59055118110236227" top="1.1811023622047245" bottom="0.39370078740157483" header="0" footer="0"/>
  <pageSetup paperSize="9" scale="10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T20"/>
  <sheetViews>
    <sheetView topLeftCell="A10" zoomScale="80" zoomScaleNormal="80" workbookViewId="0">
      <selection activeCell="H13" sqref="H13"/>
    </sheetView>
  </sheetViews>
  <sheetFormatPr defaultColWidth="9.140625" defaultRowHeight="15.75"/>
  <cols>
    <col min="1" max="1" width="4" style="142" customWidth="1"/>
    <col min="2" max="2" width="32.5703125" style="101" customWidth="1"/>
    <col min="3" max="3" width="17.7109375" style="101" customWidth="1"/>
    <col min="4" max="5" width="7.7109375" style="101" customWidth="1"/>
    <col min="6" max="6" width="10.28515625" style="101" customWidth="1"/>
    <col min="7" max="18" width="7.7109375" style="101" customWidth="1"/>
    <col min="19" max="19" width="22" style="101" customWidth="1"/>
    <col min="20" max="16384" width="9.140625" style="101"/>
  </cols>
  <sheetData>
    <row r="1" spans="1:20">
      <c r="M1" s="365"/>
      <c r="N1" s="365"/>
      <c r="O1" s="365"/>
      <c r="P1" s="365"/>
      <c r="Q1" s="365"/>
      <c r="R1" s="365"/>
    </row>
    <row r="2" spans="1:20" ht="15.95" customHeight="1">
      <c r="A2" s="366" t="s">
        <v>320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20" ht="15.9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5" spans="1:20" ht="23.25" customHeight="1">
      <c r="A5" s="374" t="s">
        <v>0</v>
      </c>
      <c r="B5" s="361" t="s">
        <v>272</v>
      </c>
      <c r="C5" s="361" t="s">
        <v>262</v>
      </c>
      <c r="D5" s="361" t="s">
        <v>370</v>
      </c>
      <c r="E5" s="361"/>
      <c r="F5" s="361"/>
      <c r="G5" s="361" t="s">
        <v>36</v>
      </c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 t="s">
        <v>340</v>
      </c>
    </row>
    <row r="6" spans="1:20" ht="87.6" customHeight="1">
      <c r="A6" s="374"/>
      <c r="B6" s="361"/>
      <c r="C6" s="361"/>
      <c r="D6" s="361"/>
      <c r="E6" s="361"/>
      <c r="F6" s="361"/>
      <c r="G6" s="368" t="s">
        <v>304</v>
      </c>
      <c r="H6" s="369"/>
      <c r="I6" s="369"/>
      <c r="J6" s="370" t="s">
        <v>305</v>
      </c>
      <c r="K6" s="371"/>
      <c r="L6" s="371"/>
      <c r="M6" s="377" t="s">
        <v>306</v>
      </c>
      <c r="N6" s="378"/>
      <c r="O6" s="378"/>
      <c r="P6" s="363" t="s">
        <v>307</v>
      </c>
      <c r="Q6" s="364"/>
      <c r="R6" s="364"/>
      <c r="S6" s="362"/>
    </row>
    <row r="7" spans="1:20" ht="20.100000000000001" customHeight="1">
      <c r="A7" s="146"/>
      <c r="B7" s="146"/>
      <c r="C7" s="146"/>
      <c r="D7" s="146" t="s">
        <v>20</v>
      </c>
      <c r="E7" s="146" t="s">
        <v>21</v>
      </c>
      <c r="F7" s="146" t="s">
        <v>19</v>
      </c>
      <c r="G7" s="231" t="s">
        <v>20</v>
      </c>
      <c r="H7" s="231" t="s">
        <v>21</v>
      </c>
      <c r="I7" s="231" t="s">
        <v>19</v>
      </c>
      <c r="J7" s="233" t="s">
        <v>20</v>
      </c>
      <c r="K7" s="233" t="s">
        <v>21</v>
      </c>
      <c r="L7" s="233" t="s">
        <v>19</v>
      </c>
      <c r="M7" s="234" t="s">
        <v>20</v>
      </c>
      <c r="N7" s="234" t="s">
        <v>21</v>
      </c>
      <c r="O7" s="234" t="s">
        <v>19</v>
      </c>
      <c r="P7" s="235" t="s">
        <v>20</v>
      </c>
      <c r="Q7" s="235" t="s">
        <v>21</v>
      </c>
      <c r="R7" s="235" t="s">
        <v>19</v>
      </c>
      <c r="S7" s="362"/>
    </row>
    <row r="8" spans="1:20" ht="87" customHeight="1">
      <c r="A8" s="201">
        <v>1</v>
      </c>
      <c r="B8" s="145" t="s">
        <v>364</v>
      </c>
      <c r="C8" s="146">
        <v>1169</v>
      </c>
      <c r="D8" s="147">
        <v>1170</v>
      </c>
      <c r="E8" s="147"/>
      <c r="F8" s="202">
        <f>SUM(E8/D8*100)</f>
        <v>0</v>
      </c>
      <c r="G8" s="241">
        <v>1170</v>
      </c>
      <c r="H8" s="241">
        <v>1170</v>
      </c>
      <c r="I8" s="241">
        <f>IF(H8,H8/G8*100,0)</f>
        <v>100</v>
      </c>
      <c r="J8" s="241">
        <v>1170</v>
      </c>
      <c r="K8" s="241"/>
      <c r="L8" s="241">
        <f t="shared" ref="L8" si="0">IF(K8,K8/J8*100,0)</f>
        <v>0</v>
      </c>
      <c r="M8" s="241">
        <v>1170</v>
      </c>
      <c r="N8" s="241"/>
      <c r="O8" s="241">
        <f t="shared" ref="O8" si="1">IF(N8,N8/M8*100,0)</f>
        <v>0</v>
      </c>
      <c r="P8" s="241">
        <v>1170</v>
      </c>
      <c r="Q8" s="241"/>
      <c r="R8" s="241">
        <f t="shared" ref="R8" si="2">IF(Q8,Q8/P8*100,0)</f>
        <v>0</v>
      </c>
      <c r="S8" s="200"/>
    </row>
    <row r="9" spans="1:20" ht="114" customHeight="1">
      <c r="A9" s="144">
        <v>2</v>
      </c>
      <c r="B9" s="145" t="s">
        <v>365</v>
      </c>
      <c r="C9" s="146">
        <v>10</v>
      </c>
      <c r="D9" s="143">
        <v>11</v>
      </c>
      <c r="E9" s="147">
        <f t="shared" ref="E9:E12" si="3">SUM(Q9)</f>
        <v>0</v>
      </c>
      <c r="F9" s="202">
        <f t="shared" ref="F9:F12" si="4">SUM(E9/D9*100)</f>
        <v>0</v>
      </c>
      <c r="G9" s="241">
        <v>11</v>
      </c>
      <c r="H9" s="241">
        <v>11</v>
      </c>
      <c r="I9" s="241">
        <f t="shared" ref="I9:I12" si="5">IF(H9,H9/G9*100,0)</f>
        <v>100</v>
      </c>
      <c r="J9" s="241">
        <v>11</v>
      </c>
      <c r="K9" s="241"/>
      <c r="L9" s="241">
        <f t="shared" ref="L9:L12" si="6">IF(K9,K9/J9*100,0)</f>
        <v>0</v>
      </c>
      <c r="M9" s="241">
        <v>11</v>
      </c>
      <c r="N9" s="241"/>
      <c r="O9" s="241">
        <f t="shared" ref="O9:O12" si="7">IF(N9,N9/M9*100,0)</f>
        <v>0</v>
      </c>
      <c r="P9" s="241">
        <v>11</v>
      </c>
      <c r="Q9" s="241"/>
      <c r="R9" s="241">
        <f t="shared" ref="R9:R12" si="8">IF(Q9,Q9/P9*100,0)</f>
        <v>0</v>
      </c>
      <c r="S9" s="200"/>
    </row>
    <row r="10" spans="1:20" ht="192.75" customHeight="1">
      <c r="A10" s="144">
        <v>3</v>
      </c>
      <c r="B10" s="145" t="s">
        <v>366</v>
      </c>
      <c r="C10" s="146">
        <v>70</v>
      </c>
      <c r="D10" s="143">
        <f>G10+J10+M10+P10</f>
        <v>73</v>
      </c>
      <c r="E10" s="147">
        <f t="shared" si="3"/>
        <v>0</v>
      </c>
      <c r="F10" s="202">
        <f t="shared" si="4"/>
        <v>0</v>
      </c>
      <c r="G10" s="241">
        <v>0</v>
      </c>
      <c r="H10" s="241">
        <v>0</v>
      </c>
      <c r="I10" s="241">
        <f t="shared" si="5"/>
        <v>0</v>
      </c>
      <c r="J10" s="241">
        <v>0</v>
      </c>
      <c r="K10" s="241"/>
      <c r="L10" s="241">
        <f t="shared" si="6"/>
        <v>0</v>
      </c>
      <c r="M10" s="241">
        <v>0</v>
      </c>
      <c r="N10" s="241"/>
      <c r="O10" s="241">
        <f t="shared" si="7"/>
        <v>0</v>
      </c>
      <c r="P10" s="241">
        <v>73</v>
      </c>
      <c r="Q10" s="241"/>
      <c r="R10" s="241">
        <f t="shared" si="8"/>
        <v>0</v>
      </c>
      <c r="S10" s="200"/>
    </row>
    <row r="11" spans="1:20" ht="98.25" customHeight="1">
      <c r="A11" s="144">
        <v>4</v>
      </c>
      <c r="B11" s="145" t="s">
        <v>367</v>
      </c>
      <c r="C11" s="442">
        <v>1170</v>
      </c>
      <c r="D11" s="143">
        <f>G11+J11+M11+P11</f>
        <v>1515</v>
      </c>
      <c r="E11" s="147">
        <f>H11+K11+N11+Q11</f>
        <v>411</v>
      </c>
      <c r="F11" s="202">
        <f t="shared" si="4"/>
        <v>27.128712871287131</v>
      </c>
      <c r="G11" s="241">
        <v>411</v>
      </c>
      <c r="H11" s="241">
        <v>411</v>
      </c>
      <c r="I11" s="241">
        <f t="shared" si="5"/>
        <v>100</v>
      </c>
      <c r="J11" s="241">
        <v>411</v>
      </c>
      <c r="K11" s="241"/>
      <c r="L11" s="241">
        <f t="shared" si="6"/>
        <v>0</v>
      </c>
      <c r="M11" s="241">
        <v>411</v>
      </c>
      <c r="N11" s="241"/>
      <c r="O11" s="241">
        <f t="shared" si="7"/>
        <v>0</v>
      </c>
      <c r="P11" s="241">
        <v>282</v>
      </c>
      <c r="Q11" s="241"/>
      <c r="R11" s="241">
        <f t="shared" si="8"/>
        <v>0</v>
      </c>
      <c r="S11" s="200"/>
    </row>
    <row r="12" spans="1:20" ht="129.75" customHeight="1">
      <c r="A12" s="144">
        <v>5</v>
      </c>
      <c r="B12" s="145" t="s">
        <v>368</v>
      </c>
      <c r="C12" s="146">
        <v>1240</v>
      </c>
      <c r="D12" s="143">
        <f>G12+J12+M12+P12</f>
        <v>1275</v>
      </c>
      <c r="E12" s="147">
        <f t="shared" si="3"/>
        <v>0</v>
      </c>
      <c r="F12" s="202">
        <f t="shared" si="4"/>
        <v>0</v>
      </c>
      <c r="G12" s="241">
        <v>300</v>
      </c>
      <c r="H12" s="241">
        <v>300</v>
      </c>
      <c r="I12" s="241">
        <f t="shared" si="5"/>
        <v>100</v>
      </c>
      <c r="J12" s="241">
        <v>460</v>
      </c>
      <c r="K12" s="241"/>
      <c r="L12" s="241">
        <f t="shared" si="6"/>
        <v>0</v>
      </c>
      <c r="M12" s="241">
        <v>260</v>
      </c>
      <c r="N12" s="241"/>
      <c r="O12" s="241">
        <f t="shared" si="7"/>
        <v>0</v>
      </c>
      <c r="P12" s="241">
        <v>255</v>
      </c>
      <c r="Q12" s="241"/>
      <c r="R12" s="241">
        <f t="shared" si="8"/>
        <v>0</v>
      </c>
      <c r="S12" s="200"/>
    </row>
    <row r="13" spans="1:20" s="103" customFormat="1">
      <c r="A13" s="148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</row>
    <row r="14" spans="1:20" s="103" customFormat="1">
      <c r="A14" s="148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1:20" s="103" customFormat="1" ht="70.900000000000006" customHeight="1">
      <c r="A15" s="375" t="s">
        <v>308</v>
      </c>
      <c r="B15" s="376"/>
      <c r="C15" s="376"/>
      <c r="D15" s="372" t="s">
        <v>323</v>
      </c>
      <c r="E15" s="372"/>
      <c r="F15" s="373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</row>
    <row r="16" spans="1:20" s="103" customFormat="1">
      <c r="A16" s="104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</row>
    <row r="17" spans="1:46" s="103" customFormat="1">
      <c r="A17" s="104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1:46" s="92" customFormat="1" ht="14.25" customHeight="1">
      <c r="A18" s="367" t="s">
        <v>264</v>
      </c>
      <c r="B18" s="367"/>
      <c r="C18" s="367"/>
      <c r="D18" s="141" t="s">
        <v>335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</row>
    <row r="19" spans="1:46" s="92" customFormat="1">
      <c r="A19" s="105"/>
      <c r="D19" s="106"/>
      <c r="E19" s="106"/>
      <c r="F19" s="106"/>
      <c r="G19" s="107"/>
      <c r="H19" s="107"/>
      <c r="I19" s="107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N19" s="108"/>
      <c r="AO19" s="108"/>
      <c r="AP19" s="108"/>
    </row>
    <row r="20" spans="1:46">
      <c r="A20" s="141"/>
    </row>
  </sheetData>
  <mergeCells count="15">
    <mergeCell ref="S5:S7"/>
    <mergeCell ref="P6:R6"/>
    <mergeCell ref="M1:R1"/>
    <mergeCell ref="A2:R2"/>
    <mergeCell ref="A18:C18"/>
    <mergeCell ref="G6:I6"/>
    <mergeCell ref="J6:L6"/>
    <mergeCell ref="D15:F15"/>
    <mergeCell ref="A5:A6"/>
    <mergeCell ref="B5:B6"/>
    <mergeCell ref="C5:C6"/>
    <mergeCell ref="A15:C15"/>
    <mergeCell ref="G5:R5"/>
    <mergeCell ref="M6:O6"/>
    <mergeCell ref="D5:F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3" workbookViewId="0">
      <selection activeCell="I25" sqref="I25"/>
    </sheetView>
  </sheetViews>
  <sheetFormatPr defaultRowHeight="15"/>
  <cols>
    <col min="3" max="4" width="9.140625" customWidth="1"/>
    <col min="5" max="5" width="8.85546875" customWidth="1"/>
  </cols>
  <sheetData>
    <row r="1" spans="1:14" s="154" customFormat="1"/>
    <row r="2" spans="1:14" s="154" customFormat="1" ht="18.75">
      <c r="A2" s="12"/>
      <c r="B2" s="12"/>
      <c r="C2" s="12"/>
      <c r="D2" s="12"/>
      <c r="E2" s="12"/>
      <c r="F2" s="392" t="s">
        <v>324</v>
      </c>
      <c r="G2" s="392"/>
      <c r="H2" s="392"/>
      <c r="I2" s="392"/>
      <c r="J2" s="392"/>
    </row>
    <row r="3" spans="1:14" s="154" customFormat="1" ht="15.75" customHeight="1">
      <c r="A3" s="12"/>
      <c r="B3" s="12"/>
      <c r="C3" s="12"/>
      <c r="D3" s="12"/>
      <c r="E3" s="155"/>
      <c r="F3" s="156"/>
      <c r="G3" s="393"/>
      <c r="H3" s="393"/>
      <c r="I3" s="393"/>
      <c r="J3" s="393"/>
    </row>
    <row r="4" spans="1:14" s="154" customFormat="1" ht="50.25" customHeight="1">
      <c r="A4" s="12"/>
      <c r="B4" s="12"/>
      <c r="C4" s="12"/>
      <c r="D4" s="12"/>
      <c r="E4" s="394" t="s">
        <v>330</v>
      </c>
      <c r="F4" s="394"/>
      <c r="G4" s="394"/>
      <c r="H4" s="394"/>
      <c r="I4" s="394"/>
      <c r="J4" s="394"/>
    </row>
    <row r="5" spans="1:14" s="154" customFormat="1" ht="18.75">
      <c r="A5" s="12"/>
      <c r="B5" s="12"/>
      <c r="C5" s="12"/>
      <c r="D5" s="12"/>
      <c r="E5" s="392"/>
      <c r="F5" s="392"/>
      <c r="G5" s="392"/>
      <c r="H5" s="392"/>
      <c r="I5" s="392"/>
      <c r="J5" s="392"/>
    </row>
    <row r="6" spans="1:14" s="154" customFormat="1" ht="15.75" customHeight="1">
      <c r="A6" s="12"/>
      <c r="B6" s="12"/>
      <c r="C6" s="12"/>
      <c r="D6" s="12"/>
      <c r="E6" s="392" t="s">
        <v>339</v>
      </c>
      <c r="F6" s="392"/>
      <c r="G6" s="392"/>
      <c r="H6" s="392"/>
      <c r="I6" s="392"/>
      <c r="J6" s="392"/>
    </row>
    <row r="7" spans="1:14" s="154" customFormat="1" ht="18.75">
      <c r="A7" s="12"/>
      <c r="B7" s="12"/>
      <c r="C7" s="12"/>
      <c r="D7" s="12"/>
      <c r="E7" s="160"/>
      <c r="F7" s="391"/>
      <c r="G7" s="391"/>
      <c r="H7" s="391"/>
      <c r="I7" s="391"/>
      <c r="J7" s="391"/>
      <c r="K7" s="12"/>
      <c r="L7" s="12"/>
      <c r="M7" s="12"/>
      <c r="N7" s="12"/>
    </row>
    <row r="8" spans="1:14" s="154" customFormat="1">
      <c r="A8" s="12"/>
      <c r="B8" s="12"/>
      <c r="C8" s="12"/>
      <c r="D8" s="12"/>
      <c r="E8" s="12"/>
      <c r="F8" s="12"/>
      <c r="K8" s="12"/>
      <c r="L8" s="12"/>
      <c r="M8" s="12"/>
      <c r="N8" s="12"/>
    </row>
    <row r="9" spans="1:14" s="154" customFormat="1" ht="15.75">
      <c r="K9" s="157"/>
      <c r="L9" s="157"/>
      <c r="M9" s="12"/>
      <c r="N9" s="12"/>
    </row>
    <row r="10" spans="1:14" s="154" customFormat="1">
      <c r="A10" s="12"/>
      <c r="B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s="154" customFormat="1" ht="27.75" customHeight="1">
      <c r="K11" s="12"/>
      <c r="L11" s="12"/>
      <c r="M11" s="12"/>
      <c r="N11" s="12"/>
    </row>
    <row r="12" spans="1:14" s="154" customFormat="1" ht="15" customHeight="1">
      <c r="K12" s="12"/>
      <c r="L12" s="12"/>
      <c r="M12" s="12"/>
      <c r="N12" s="12"/>
    </row>
    <row r="13" spans="1:14" s="154" customFormat="1" ht="18.75" customHeight="1">
      <c r="K13" s="12"/>
      <c r="L13" s="12"/>
      <c r="M13" s="12"/>
      <c r="N13" s="12"/>
    </row>
    <row r="14" spans="1:14" s="154" customFormat="1" ht="15.75" customHeight="1">
      <c r="K14" s="12"/>
      <c r="L14" s="12"/>
      <c r="M14" s="12"/>
      <c r="N14" s="12"/>
    </row>
    <row r="15" spans="1:14" s="154" customFormat="1" hidden="1">
      <c r="K15" s="12"/>
      <c r="L15" s="12"/>
      <c r="M15" s="12"/>
      <c r="N15" s="12"/>
    </row>
    <row r="16" spans="1:14" s="154" customFormat="1" hidden="1">
      <c r="K16" s="12"/>
      <c r="L16" s="12"/>
      <c r="M16" s="12"/>
      <c r="N16" s="12"/>
    </row>
    <row r="17" spans="1:14" s="154" customFormat="1">
      <c r="A17" s="380"/>
      <c r="B17" s="380"/>
      <c r="C17" s="380"/>
      <c r="D17" s="380"/>
      <c r="E17" s="380"/>
      <c r="F17" s="380"/>
      <c r="G17" s="380"/>
      <c r="H17" s="380"/>
      <c r="I17" s="380"/>
      <c r="J17" s="380"/>
      <c r="K17" s="12"/>
      <c r="L17" s="12"/>
      <c r="M17" s="12"/>
      <c r="N17" s="12"/>
    </row>
    <row r="18" spans="1:14" s="154" customFormat="1" ht="22.5">
      <c r="A18" s="381" t="s">
        <v>325</v>
      </c>
      <c r="B18" s="381"/>
      <c r="C18" s="381"/>
      <c r="D18" s="381"/>
      <c r="E18" s="381"/>
      <c r="F18" s="381"/>
      <c r="G18" s="381"/>
      <c r="H18" s="381"/>
      <c r="I18" s="381"/>
      <c r="J18" s="381"/>
      <c r="K18" s="12"/>
      <c r="L18" s="12"/>
      <c r="M18" s="12"/>
      <c r="N18" s="12"/>
    </row>
    <row r="19" spans="1:14" s="154" customFormat="1" ht="18.75">
      <c r="A19" s="382" t="s">
        <v>369</v>
      </c>
      <c r="B19" s="382"/>
      <c r="C19" s="382"/>
      <c r="D19" s="382"/>
      <c r="E19" s="382"/>
      <c r="F19" s="382"/>
      <c r="G19" s="382"/>
      <c r="H19" s="382"/>
      <c r="I19" s="382"/>
      <c r="J19" s="382"/>
      <c r="K19" s="12"/>
      <c r="L19" s="12"/>
      <c r="M19" s="12"/>
      <c r="N19" s="12"/>
    </row>
    <row r="20" spans="1:14" s="154" customFormat="1" ht="42.75" customHeight="1" thickBot="1">
      <c r="A20" s="383" t="s">
        <v>329</v>
      </c>
      <c r="B20" s="383"/>
      <c r="C20" s="383"/>
      <c r="D20" s="383"/>
      <c r="E20" s="383"/>
      <c r="F20" s="383"/>
      <c r="G20" s="383"/>
      <c r="H20" s="383"/>
      <c r="I20" s="383"/>
      <c r="J20" s="383"/>
      <c r="K20" s="12"/>
      <c r="L20" s="12"/>
      <c r="M20" s="12"/>
      <c r="N20" s="12"/>
    </row>
    <row r="21" spans="1:14" s="154" customFormat="1">
      <c r="A21" s="384" t="s">
        <v>326</v>
      </c>
      <c r="B21" s="384"/>
      <c r="C21" s="384"/>
      <c r="D21" s="384"/>
      <c r="E21" s="384"/>
      <c r="F21" s="384"/>
      <c r="G21" s="384"/>
      <c r="H21" s="384"/>
      <c r="I21" s="384"/>
      <c r="J21" s="384"/>
      <c r="K21" s="12"/>
      <c r="L21" s="12"/>
      <c r="M21" s="12"/>
      <c r="N21" s="12"/>
    </row>
    <row r="22" spans="1:14" s="154" customFormat="1" ht="4.5" customHeight="1">
      <c r="A22" s="384"/>
      <c r="B22" s="384"/>
      <c r="C22" s="384"/>
      <c r="D22" s="384"/>
      <c r="E22" s="384"/>
      <c r="F22" s="384"/>
      <c r="G22" s="384"/>
      <c r="H22" s="384"/>
      <c r="I22" s="384"/>
      <c r="J22" s="384"/>
      <c r="K22" s="12"/>
      <c r="L22" s="12"/>
      <c r="M22" s="12"/>
      <c r="N22" s="12"/>
    </row>
    <row r="23" spans="1:14" s="154" customFormat="1" hidden="1">
      <c r="A23" s="384"/>
      <c r="B23" s="384"/>
      <c r="C23" s="384"/>
      <c r="D23" s="384"/>
      <c r="E23" s="384"/>
      <c r="F23" s="384"/>
      <c r="G23" s="384"/>
      <c r="H23" s="384"/>
      <c r="I23" s="384"/>
      <c r="J23" s="384"/>
      <c r="K23" s="12"/>
      <c r="L23" s="12"/>
      <c r="M23" s="12"/>
      <c r="N23" s="12"/>
    </row>
    <row r="24" spans="1:14" s="154" customForma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s="154" customFormat="1"/>
    <row r="26" spans="1:14" s="154" customFormat="1"/>
    <row r="27" spans="1:14" s="154" customFormat="1" ht="53.25" customHeight="1">
      <c r="G27" s="385"/>
      <c r="H27" s="385"/>
      <c r="I27" s="385"/>
      <c r="J27" s="385"/>
    </row>
    <row r="28" spans="1:14" s="154" customFormat="1" ht="21.75" customHeight="1">
      <c r="G28" s="386"/>
      <c r="H28" s="386"/>
      <c r="I28" s="386"/>
      <c r="J28" s="386"/>
    </row>
    <row r="29" spans="1:14" s="154" customFormat="1" ht="15.75">
      <c r="G29" s="387"/>
      <c r="H29" s="387"/>
      <c r="I29" s="387"/>
      <c r="J29" s="387"/>
    </row>
    <row r="30" spans="1:14" s="154" customFormat="1" ht="15.75">
      <c r="E30" s="388"/>
      <c r="F30" s="388"/>
      <c r="G30" s="388"/>
      <c r="H30" s="388"/>
    </row>
    <row r="31" spans="1:14" s="154" customFormat="1" ht="53.25" customHeight="1">
      <c r="A31" s="158"/>
      <c r="B31" s="158"/>
      <c r="C31" s="158"/>
      <c r="D31" s="158"/>
      <c r="E31" s="158"/>
      <c r="F31" s="158"/>
      <c r="G31" s="389" t="s">
        <v>327</v>
      </c>
      <c r="H31" s="389"/>
      <c r="I31" s="389"/>
      <c r="J31" s="389"/>
    </row>
    <row r="32" spans="1:14" s="154" customFormat="1" ht="15.75" customHeight="1">
      <c r="A32" s="158"/>
      <c r="B32" s="158"/>
      <c r="C32" s="158"/>
      <c r="D32" s="158"/>
      <c r="E32" s="158"/>
      <c r="F32" s="158"/>
      <c r="G32" s="389"/>
      <c r="H32" s="389"/>
      <c r="I32" s="389"/>
      <c r="J32" s="389"/>
    </row>
    <row r="33" spans="1:14" s="154" customFormat="1" ht="33.75" customHeight="1">
      <c r="A33" s="158"/>
      <c r="B33" s="158"/>
      <c r="C33" s="158"/>
      <c r="D33" s="158"/>
      <c r="E33" s="158"/>
      <c r="F33" s="158"/>
      <c r="G33" s="389"/>
      <c r="H33" s="389"/>
      <c r="I33" s="389"/>
      <c r="J33" s="389"/>
    </row>
    <row r="34" spans="1:14" s="154" customFormat="1" ht="18.75">
      <c r="A34" s="390"/>
      <c r="B34" s="390"/>
      <c r="C34" s="390"/>
      <c r="D34" s="390"/>
      <c r="E34" s="390"/>
      <c r="F34" s="390"/>
      <c r="G34" s="390"/>
      <c r="H34" s="390"/>
      <c r="I34" s="390"/>
      <c r="J34" s="390"/>
    </row>
    <row r="35" spans="1:14" s="154" customFormat="1">
      <c r="A35" s="158"/>
      <c r="B35" s="158"/>
      <c r="C35" s="158"/>
      <c r="D35" s="158"/>
      <c r="E35" s="158"/>
      <c r="F35" s="158"/>
      <c r="G35" s="379" t="s">
        <v>328</v>
      </c>
      <c r="H35" s="379"/>
      <c r="I35" s="379"/>
      <c r="J35" s="379"/>
    </row>
    <row r="36" spans="1:14" s="154" customFormat="1"/>
    <row r="37" spans="1:14" s="154" customFormat="1"/>
    <row r="38" spans="1:14" s="154" customFormat="1"/>
    <row r="39" spans="1:14" s="154" customFormat="1"/>
    <row r="40" spans="1:14" s="154" customFormat="1"/>
    <row r="41" spans="1:14" s="154" customFormat="1"/>
    <row r="42" spans="1:14" s="154" customFormat="1" ht="18.75">
      <c r="K42" s="159"/>
      <c r="L42" s="159"/>
      <c r="M42" s="159"/>
      <c r="N42" s="159"/>
    </row>
    <row r="43" spans="1:14" s="154" customFormat="1"/>
    <row r="44" spans="1:14" s="154" customFormat="1">
      <c r="E44" s="154">
        <v>2023</v>
      </c>
    </row>
  </sheetData>
  <mergeCells count="18">
    <mergeCell ref="F7:J7"/>
    <mergeCell ref="F2:J2"/>
    <mergeCell ref="G3:J3"/>
    <mergeCell ref="E4:J4"/>
    <mergeCell ref="E5:J5"/>
    <mergeCell ref="E6:J6"/>
    <mergeCell ref="G35:J35"/>
    <mergeCell ref="A17:J17"/>
    <mergeCell ref="A18:J18"/>
    <mergeCell ref="A19:J19"/>
    <mergeCell ref="A20:J20"/>
    <mergeCell ref="A21:J23"/>
    <mergeCell ref="G27:J27"/>
    <mergeCell ref="G28:J28"/>
    <mergeCell ref="G29:J29"/>
    <mergeCell ref="E30:H30"/>
    <mergeCell ref="G31:J33"/>
    <mergeCell ref="A34:J3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9"/>
  <sheetViews>
    <sheetView zoomScale="65" zoomScaleNormal="65" workbookViewId="0">
      <selection activeCell="A33" sqref="A33:G33"/>
    </sheetView>
  </sheetViews>
  <sheetFormatPr defaultColWidth="9.140625" defaultRowHeight="12.75"/>
  <cols>
    <col min="1" max="1" width="3.5703125" style="110" customWidth="1"/>
    <col min="2" max="2" width="25.7109375" style="110" customWidth="1"/>
    <col min="3" max="3" width="11.5703125" style="111" customWidth="1"/>
    <col min="4" max="4" width="18.42578125" style="110" customWidth="1"/>
    <col min="5" max="5" width="15.5703125" style="110" customWidth="1"/>
    <col min="6" max="6" width="16" style="110" customWidth="1"/>
    <col min="7" max="7" width="8.42578125" style="110" customWidth="1"/>
    <col min="8" max="8" width="23.140625" style="110" customWidth="1"/>
    <col min="9" max="9" width="20" style="110" customWidth="1"/>
    <col min="10" max="10" width="10.5703125" style="110" customWidth="1"/>
    <col min="11" max="11" width="13.85546875" style="110" customWidth="1"/>
    <col min="12" max="12" width="11.7109375" style="110" customWidth="1"/>
    <col min="13" max="13" width="10.85546875" style="110" hidden="1" customWidth="1"/>
    <col min="14" max="14" width="35.140625" style="110" customWidth="1"/>
    <col min="15" max="15" width="36.28515625" style="110" customWidth="1"/>
    <col min="16" max="248" width="9.140625" style="110"/>
    <col min="249" max="249" width="3.5703125" style="110" customWidth="1"/>
    <col min="250" max="250" width="25.7109375" style="110" customWidth="1"/>
    <col min="251" max="251" width="11.5703125" style="110" customWidth="1"/>
    <col min="252" max="252" width="18.42578125" style="110" customWidth="1"/>
    <col min="253" max="253" width="10.140625" style="110" customWidth="1"/>
    <col min="254" max="254" width="15.5703125" style="110" customWidth="1"/>
    <col min="255" max="255" width="16" style="110" customWidth="1"/>
    <col min="256" max="256" width="7" style="110" customWidth="1"/>
    <col min="257" max="257" width="14.42578125" style="110" customWidth="1"/>
    <col min="258" max="258" width="11" style="110" customWidth="1"/>
    <col min="259" max="260" width="13.85546875" style="110" customWidth="1"/>
    <col min="261" max="261" width="12.140625" style="110" customWidth="1"/>
    <col min="262" max="262" width="13.85546875" style="110" customWidth="1"/>
    <col min="263" max="263" width="11.5703125" style="110" customWidth="1"/>
    <col min="264" max="264" width="15.140625" style="110" customWidth="1"/>
    <col min="265" max="265" width="13.85546875" style="110" customWidth="1"/>
    <col min="266" max="266" width="10.5703125" style="110" customWidth="1"/>
    <col min="267" max="267" width="13.85546875" style="110" customWidth="1"/>
    <col min="268" max="268" width="11.7109375" style="110" customWidth="1"/>
    <col min="269" max="269" width="0" style="110" hidden="1" customWidth="1"/>
    <col min="270" max="270" width="35.140625" style="110" customWidth="1"/>
    <col min="271" max="271" width="36.28515625" style="110" customWidth="1"/>
    <col min="272" max="504" width="9.140625" style="110"/>
    <col min="505" max="505" width="3.5703125" style="110" customWidth="1"/>
    <col min="506" max="506" width="25.7109375" style="110" customWidth="1"/>
    <col min="507" max="507" width="11.5703125" style="110" customWidth="1"/>
    <col min="508" max="508" width="18.42578125" style="110" customWidth="1"/>
    <col min="509" max="509" width="10.140625" style="110" customWidth="1"/>
    <col min="510" max="510" width="15.5703125" style="110" customWidth="1"/>
    <col min="511" max="511" width="16" style="110" customWidth="1"/>
    <col min="512" max="512" width="7" style="110" customWidth="1"/>
    <col min="513" max="513" width="14.42578125" style="110" customWidth="1"/>
    <col min="514" max="514" width="11" style="110" customWidth="1"/>
    <col min="515" max="516" width="13.85546875" style="110" customWidth="1"/>
    <col min="517" max="517" width="12.140625" style="110" customWidth="1"/>
    <col min="518" max="518" width="13.85546875" style="110" customWidth="1"/>
    <col min="519" max="519" width="11.5703125" style="110" customWidth="1"/>
    <col min="520" max="520" width="15.140625" style="110" customWidth="1"/>
    <col min="521" max="521" width="13.85546875" style="110" customWidth="1"/>
    <col min="522" max="522" width="10.5703125" style="110" customWidth="1"/>
    <col min="523" max="523" width="13.85546875" style="110" customWidth="1"/>
    <col min="524" max="524" width="11.7109375" style="110" customWidth="1"/>
    <col min="525" max="525" width="0" style="110" hidden="1" customWidth="1"/>
    <col min="526" max="526" width="35.140625" style="110" customWidth="1"/>
    <col min="527" max="527" width="36.28515625" style="110" customWidth="1"/>
    <col min="528" max="760" width="9.140625" style="110"/>
    <col min="761" max="761" width="3.5703125" style="110" customWidth="1"/>
    <col min="762" max="762" width="25.7109375" style="110" customWidth="1"/>
    <col min="763" max="763" width="11.5703125" style="110" customWidth="1"/>
    <col min="764" max="764" width="18.42578125" style="110" customWidth="1"/>
    <col min="765" max="765" width="10.140625" style="110" customWidth="1"/>
    <col min="766" max="766" width="15.5703125" style="110" customWidth="1"/>
    <col min="767" max="767" width="16" style="110" customWidth="1"/>
    <col min="768" max="768" width="7" style="110" customWidth="1"/>
    <col min="769" max="769" width="14.42578125" style="110" customWidth="1"/>
    <col min="770" max="770" width="11" style="110" customWidth="1"/>
    <col min="771" max="772" width="13.85546875" style="110" customWidth="1"/>
    <col min="773" max="773" width="12.140625" style="110" customWidth="1"/>
    <col min="774" max="774" width="13.85546875" style="110" customWidth="1"/>
    <col min="775" max="775" width="11.5703125" style="110" customWidth="1"/>
    <col min="776" max="776" width="15.140625" style="110" customWidth="1"/>
    <col min="777" max="777" width="13.85546875" style="110" customWidth="1"/>
    <col min="778" max="778" width="10.5703125" style="110" customWidth="1"/>
    <col min="779" max="779" width="13.85546875" style="110" customWidth="1"/>
    <col min="780" max="780" width="11.7109375" style="110" customWidth="1"/>
    <col min="781" max="781" width="0" style="110" hidden="1" customWidth="1"/>
    <col min="782" max="782" width="35.140625" style="110" customWidth="1"/>
    <col min="783" max="783" width="36.28515625" style="110" customWidth="1"/>
    <col min="784" max="1016" width="9.140625" style="110"/>
    <col min="1017" max="1017" width="3.5703125" style="110" customWidth="1"/>
    <col min="1018" max="1018" width="25.7109375" style="110" customWidth="1"/>
    <col min="1019" max="1019" width="11.5703125" style="110" customWidth="1"/>
    <col min="1020" max="1020" width="18.42578125" style="110" customWidth="1"/>
    <col min="1021" max="1021" width="10.140625" style="110" customWidth="1"/>
    <col min="1022" max="1022" width="15.5703125" style="110" customWidth="1"/>
    <col min="1023" max="1023" width="16" style="110" customWidth="1"/>
    <col min="1024" max="1024" width="7" style="110" customWidth="1"/>
    <col min="1025" max="1025" width="14.42578125" style="110" customWidth="1"/>
    <col min="1026" max="1026" width="11" style="110" customWidth="1"/>
    <col min="1027" max="1028" width="13.85546875" style="110" customWidth="1"/>
    <col min="1029" max="1029" width="12.140625" style="110" customWidth="1"/>
    <col min="1030" max="1030" width="13.85546875" style="110" customWidth="1"/>
    <col min="1031" max="1031" width="11.5703125" style="110" customWidth="1"/>
    <col min="1032" max="1032" width="15.140625" style="110" customWidth="1"/>
    <col min="1033" max="1033" width="13.85546875" style="110" customWidth="1"/>
    <col min="1034" max="1034" width="10.5703125" style="110" customWidth="1"/>
    <col min="1035" max="1035" width="13.85546875" style="110" customWidth="1"/>
    <col min="1036" max="1036" width="11.7109375" style="110" customWidth="1"/>
    <col min="1037" max="1037" width="0" style="110" hidden="1" customWidth="1"/>
    <col min="1038" max="1038" width="35.140625" style="110" customWidth="1"/>
    <col min="1039" max="1039" width="36.28515625" style="110" customWidth="1"/>
    <col min="1040" max="1272" width="9.140625" style="110"/>
    <col min="1273" max="1273" width="3.5703125" style="110" customWidth="1"/>
    <col min="1274" max="1274" width="25.7109375" style="110" customWidth="1"/>
    <col min="1275" max="1275" width="11.5703125" style="110" customWidth="1"/>
    <col min="1276" max="1276" width="18.42578125" style="110" customWidth="1"/>
    <col min="1277" max="1277" width="10.140625" style="110" customWidth="1"/>
    <col min="1278" max="1278" width="15.5703125" style="110" customWidth="1"/>
    <col min="1279" max="1279" width="16" style="110" customWidth="1"/>
    <col min="1280" max="1280" width="7" style="110" customWidth="1"/>
    <col min="1281" max="1281" width="14.42578125" style="110" customWidth="1"/>
    <col min="1282" max="1282" width="11" style="110" customWidth="1"/>
    <col min="1283" max="1284" width="13.85546875" style="110" customWidth="1"/>
    <col min="1285" max="1285" width="12.140625" style="110" customWidth="1"/>
    <col min="1286" max="1286" width="13.85546875" style="110" customWidth="1"/>
    <col min="1287" max="1287" width="11.5703125" style="110" customWidth="1"/>
    <col min="1288" max="1288" width="15.140625" style="110" customWidth="1"/>
    <col min="1289" max="1289" width="13.85546875" style="110" customWidth="1"/>
    <col min="1290" max="1290" width="10.5703125" style="110" customWidth="1"/>
    <col min="1291" max="1291" width="13.85546875" style="110" customWidth="1"/>
    <col min="1292" max="1292" width="11.7109375" style="110" customWidth="1"/>
    <col min="1293" max="1293" width="0" style="110" hidden="1" customWidth="1"/>
    <col min="1294" max="1294" width="35.140625" style="110" customWidth="1"/>
    <col min="1295" max="1295" width="36.28515625" style="110" customWidth="1"/>
    <col min="1296" max="1528" width="9.140625" style="110"/>
    <col min="1529" max="1529" width="3.5703125" style="110" customWidth="1"/>
    <col min="1530" max="1530" width="25.7109375" style="110" customWidth="1"/>
    <col min="1531" max="1531" width="11.5703125" style="110" customWidth="1"/>
    <col min="1532" max="1532" width="18.42578125" style="110" customWidth="1"/>
    <col min="1533" max="1533" width="10.140625" style="110" customWidth="1"/>
    <col min="1534" max="1534" width="15.5703125" style="110" customWidth="1"/>
    <col min="1535" max="1535" width="16" style="110" customWidth="1"/>
    <col min="1536" max="1536" width="7" style="110" customWidth="1"/>
    <col min="1537" max="1537" width="14.42578125" style="110" customWidth="1"/>
    <col min="1538" max="1538" width="11" style="110" customWidth="1"/>
    <col min="1539" max="1540" width="13.85546875" style="110" customWidth="1"/>
    <col min="1541" max="1541" width="12.140625" style="110" customWidth="1"/>
    <col min="1542" max="1542" width="13.85546875" style="110" customWidth="1"/>
    <col min="1543" max="1543" width="11.5703125" style="110" customWidth="1"/>
    <col min="1544" max="1544" width="15.140625" style="110" customWidth="1"/>
    <col min="1545" max="1545" width="13.85546875" style="110" customWidth="1"/>
    <col min="1546" max="1546" width="10.5703125" style="110" customWidth="1"/>
    <col min="1547" max="1547" width="13.85546875" style="110" customWidth="1"/>
    <col min="1548" max="1548" width="11.7109375" style="110" customWidth="1"/>
    <col min="1549" max="1549" width="0" style="110" hidden="1" customWidth="1"/>
    <col min="1550" max="1550" width="35.140625" style="110" customWidth="1"/>
    <col min="1551" max="1551" width="36.28515625" style="110" customWidth="1"/>
    <col min="1552" max="1784" width="9.140625" style="110"/>
    <col min="1785" max="1785" width="3.5703125" style="110" customWidth="1"/>
    <col min="1786" max="1786" width="25.7109375" style="110" customWidth="1"/>
    <col min="1787" max="1787" width="11.5703125" style="110" customWidth="1"/>
    <col min="1788" max="1788" width="18.42578125" style="110" customWidth="1"/>
    <col min="1789" max="1789" width="10.140625" style="110" customWidth="1"/>
    <col min="1790" max="1790" width="15.5703125" style="110" customWidth="1"/>
    <col min="1791" max="1791" width="16" style="110" customWidth="1"/>
    <col min="1792" max="1792" width="7" style="110" customWidth="1"/>
    <col min="1793" max="1793" width="14.42578125" style="110" customWidth="1"/>
    <col min="1794" max="1794" width="11" style="110" customWidth="1"/>
    <col min="1795" max="1796" width="13.85546875" style="110" customWidth="1"/>
    <col min="1797" max="1797" width="12.140625" style="110" customWidth="1"/>
    <col min="1798" max="1798" width="13.85546875" style="110" customWidth="1"/>
    <col min="1799" max="1799" width="11.5703125" style="110" customWidth="1"/>
    <col min="1800" max="1800" width="15.140625" style="110" customWidth="1"/>
    <col min="1801" max="1801" width="13.85546875" style="110" customWidth="1"/>
    <col min="1802" max="1802" width="10.5703125" style="110" customWidth="1"/>
    <col min="1803" max="1803" width="13.85546875" style="110" customWidth="1"/>
    <col min="1804" max="1804" width="11.7109375" style="110" customWidth="1"/>
    <col min="1805" max="1805" width="0" style="110" hidden="1" customWidth="1"/>
    <col min="1806" max="1806" width="35.140625" style="110" customWidth="1"/>
    <col min="1807" max="1807" width="36.28515625" style="110" customWidth="1"/>
    <col min="1808" max="2040" width="9.140625" style="110"/>
    <col min="2041" max="2041" width="3.5703125" style="110" customWidth="1"/>
    <col min="2042" max="2042" width="25.7109375" style="110" customWidth="1"/>
    <col min="2043" max="2043" width="11.5703125" style="110" customWidth="1"/>
    <col min="2044" max="2044" width="18.42578125" style="110" customWidth="1"/>
    <col min="2045" max="2045" width="10.140625" style="110" customWidth="1"/>
    <col min="2046" max="2046" width="15.5703125" style="110" customWidth="1"/>
    <col min="2047" max="2047" width="16" style="110" customWidth="1"/>
    <col min="2048" max="2048" width="7" style="110" customWidth="1"/>
    <col min="2049" max="2049" width="14.42578125" style="110" customWidth="1"/>
    <col min="2050" max="2050" width="11" style="110" customWidth="1"/>
    <col min="2051" max="2052" width="13.85546875" style="110" customWidth="1"/>
    <col min="2053" max="2053" width="12.140625" style="110" customWidth="1"/>
    <col min="2054" max="2054" width="13.85546875" style="110" customWidth="1"/>
    <col min="2055" max="2055" width="11.5703125" style="110" customWidth="1"/>
    <col min="2056" max="2056" width="15.140625" style="110" customWidth="1"/>
    <col min="2057" max="2057" width="13.85546875" style="110" customWidth="1"/>
    <col min="2058" max="2058" width="10.5703125" style="110" customWidth="1"/>
    <col min="2059" max="2059" width="13.85546875" style="110" customWidth="1"/>
    <col min="2060" max="2060" width="11.7109375" style="110" customWidth="1"/>
    <col min="2061" max="2061" width="0" style="110" hidden="1" customWidth="1"/>
    <col min="2062" max="2062" width="35.140625" style="110" customWidth="1"/>
    <col min="2063" max="2063" width="36.28515625" style="110" customWidth="1"/>
    <col min="2064" max="2296" width="9.140625" style="110"/>
    <col min="2297" max="2297" width="3.5703125" style="110" customWidth="1"/>
    <col min="2298" max="2298" width="25.7109375" style="110" customWidth="1"/>
    <col min="2299" max="2299" width="11.5703125" style="110" customWidth="1"/>
    <col min="2300" max="2300" width="18.42578125" style="110" customWidth="1"/>
    <col min="2301" max="2301" width="10.140625" style="110" customWidth="1"/>
    <col min="2302" max="2302" width="15.5703125" style="110" customWidth="1"/>
    <col min="2303" max="2303" width="16" style="110" customWidth="1"/>
    <col min="2304" max="2304" width="7" style="110" customWidth="1"/>
    <col min="2305" max="2305" width="14.42578125" style="110" customWidth="1"/>
    <col min="2306" max="2306" width="11" style="110" customWidth="1"/>
    <col min="2307" max="2308" width="13.85546875" style="110" customWidth="1"/>
    <col min="2309" max="2309" width="12.140625" style="110" customWidth="1"/>
    <col min="2310" max="2310" width="13.85546875" style="110" customWidth="1"/>
    <col min="2311" max="2311" width="11.5703125" style="110" customWidth="1"/>
    <col min="2312" max="2312" width="15.140625" style="110" customWidth="1"/>
    <col min="2313" max="2313" width="13.85546875" style="110" customWidth="1"/>
    <col min="2314" max="2314" width="10.5703125" style="110" customWidth="1"/>
    <col min="2315" max="2315" width="13.85546875" style="110" customWidth="1"/>
    <col min="2316" max="2316" width="11.7109375" style="110" customWidth="1"/>
    <col min="2317" max="2317" width="0" style="110" hidden="1" customWidth="1"/>
    <col min="2318" max="2318" width="35.140625" style="110" customWidth="1"/>
    <col min="2319" max="2319" width="36.28515625" style="110" customWidth="1"/>
    <col min="2320" max="2552" width="9.140625" style="110"/>
    <col min="2553" max="2553" width="3.5703125" style="110" customWidth="1"/>
    <col min="2554" max="2554" width="25.7109375" style="110" customWidth="1"/>
    <col min="2555" max="2555" width="11.5703125" style="110" customWidth="1"/>
    <col min="2556" max="2556" width="18.42578125" style="110" customWidth="1"/>
    <col min="2557" max="2557" width="10.140625" style="110" customWidth="1"/>
    <col min="2558" max="2558" width="15.5703125" style="110" customWidth="1"/>
    <col min="2559" max="2559" width="16" style="110" customWidth="1"/>
    <col min="2560" max="2560" width="7" style="110" customWidth="1"/>
    <col min="2561" max="2561" width="14.42578125" style="110" customWidth="1"/>
    <col min="2562" max="2562" width="11" style="110" customWidth="1"/>
    <col min="2563" max="2564" width="13.85546875" style="110" customWidth="1"/>
    <col min="2565" max="2565" width="12.140625" style="110" customWidth="1"/>
    <col min="2566" max="2566" width="13.85546875" style="110" customWidth="1"/>
    <col min="2567" max="2567" width="11.5703125" style="110" customWidth="1"/>
    <col min="2568" max="2568" width="15.140625" style="110" customWidth="1"/>
    <col min="2569" max="2569" width="13.85546875" style="110" customWidth="1"/>
    <col min="2570" max="2570" width="10.5703125" style="110" customWidth="1"/>
    <col min="2571" max="2571" width="13.85546875" style="110" customWidth="1"/>
    <col min="2572" max="2572" width="11.7109375" style="110" customWidth="1"/>
    <col min="2573" max="2573" width="0" style="110" hidden="1" customWidth="1"/>
    <col min="2574" max="2574" width="35.140625" style="110" customWidth="1"/>
    <col min="2575" max="2575" width="36.28515625" style="110" customWidth="1"/>
    <col min="2576" max="2808" width="9.140625" style="110"/>
    <col min="2809" max="2809" width="3.5703125" style="110" customWidth="1"/>
    <col min="2810" max="2810" width="25.7109375" style="110" customWidth="1"/>
    <col min="2811" max="2811" width="11.5703125" style="110" customWidth="1"/>
    <col min="2812" max="2812" width="18.42578125" style="110" customWidth="1"/>
    <col min="2813" max="2813" width="10.140625" style="110" customWidth="1"/>
    <col min="2814" max="2814" width="15.5703125" style="110" customWidth="1"/>
    <col min="2815" max="2815" width="16" style="110" customWidth="1"/>
    <col min="2816" max="2816" width="7" style="110" customWidth="1"/>
    <col min="2817" max="2817" width="14.42578125" style="110" customWidth="1"/>
    <col min="2818" max="2818" width="11" style="110" customWidth="1"/>
    <col min="2819" max="2820" width="13.85546875" style="110" customWidth="1"/>
    <col min="2821" max="2821" width="12.140625" style="110" customWidth="1"/>
    <col min="2822" max="2822" width="13.85546875" style="110" customWidth="1"/>
    <col min="2823" max="2823" width="11.5703125" style="110" customWidth="1"/>
    <col min="2824" max="2824" width="15.140625" style="110" customWidth="1"/>
    <col min="2825" max="2825" width="13.85546875" style="110" customWidth="1"/>
    <col min="2826" max="2826" width="10.5703125" style="110" customWidth="1"/>
    <col min="2827" max="2827" width="13.85546875" style="110" customWidth="1"/>
    <col min="2828" max="2828" width="11.7109375" style="110" customWidth="1"/>
    <col min="2829" max="2829" width="0" style="110" hidden="1" customWidth="1"/>
    <col min="2830" max="2830" width="35.140625" style="110" customWidth="1"/>
    <col min="2831" max="2831" width="36.28515625" style="110" customWidth="1"/>
    <col min="2832" max="3064" width="9.140625" style="110"/>
    <col min="3065" max="3065" width="3.5703125" style="110" customWidth="1"/>
    <col min="3066" max="3066" width="25.7109375" style="110" customWidth="1"/>
    <col min="3067" max="3067" width="11.5703125" style="110" customWidth="1"/>
    <col min="3068" max="3068" width="18.42578125" style="110" customWidth="1"/>
    <col min="3069" max="3069" width="10.140625" style="110" customWidth="1"/>
    <col min="3070" max="3070" width="15.5703125" style="110" customWidth="1"/>
    <col min="3071" max="3071" width="16" style="110" customWidth="1"/>
    <col min="3072" max="3072" width="7" style="110" customWidth="1"/>
    <col min="3073" max="3073" width="14.42578125" style="110" customWidth="1"/>
    <col min="3074" max="3074" width="11" style="110" customWidth="1"/>
    <col min="3075" max="3076" width="13.85546875" style="110" customWidth="1"/>
    <col min="3077" max="3077" width="12.140625" style="110" customWidth="1"/>
    <col min="3078" max="3078" width="13.85546875" style="110" customWidth="1"/>
    <col min="3079" max="3079" width="11.5703125" style="110" customWidth="1"/>
    <col min="3080" max="3080" width="15.140625" style="110" customWidth="1"/>
    <col min="3081" max="3081" width="13.85546875" style="110" customWidth="1"/>
    <col min="3082" max="3082" width="10.5703125" style="110" customWidth="1"/>
    <col min="3083" max="3083" width="13.85546875" style="110" customWidth="1"/>
    <col min="3084" max="3084" width="11.7109375" style="110" customWidth="1"/>
    <col min="3085" max="3085" width="0" style="110" hidden="1" customWidth="1"/>
    <col min="3086" max="3086" width="35.140625" style="110" customWidth="1"/>
    <col min="3087" max="3087" width="36.28515625" style="110" customWidth="1"/>
    <col min="3088" max="3320" width="9.140625" style="110"/>
    <col min="3321" max="3321" width="3.5703125" style="110" customWidth="1"/>
    <col min="3322" max="3322" width="25.7109375" style="110" customWidth="1"/>
    <col min="3323" max="3323" width="11.5703125" style="110" customWidth="1"/>
    <col min="3324" max="3324" width="18.42578125" style="110" customWidth="1"/>
    <col min="3325" max="3325" width="10.140625" style="110" customWidth="1"/>
    <col min="3326" max="3326" width="15.5703125" style="110" customWidth="1"/>
    <col min="3327" max="3327" width="16" style="110" customWidth="1"/>
    <col min="3328" max="3328" width="7" style="110" customWidth="1"/>
    <col min="3329" max="3329" width="14.42578125" style="110" customWidth="1"/>
    <col min="3330" max="3330" width="11" style="110" customWidth="1"/>
    <col min="3331" max="3332" width="13.85546875" style="110" customWidth="1"/>
    <col min="3333" max="3333" width="12.140625" style="110" customWidth="1"/>
    <col min="3334" max="3334" width="13.85546875" style="110" customWidth="1"/>
    <col min="3335" max="3335" width="11.5703125" style="110" customWidth="1"/>
    <col min="3336" max="3336" width="15.140625" style="110" customWidth="1"/>
    <col min="3337" max="3337" width="13.85546875" style="110" customWidth="1"/>
    <col min="3338" max="3338" width="10.5703125" style="110" customWidth="1"/>
    <col min="3339" max="3339" width="13.85546875" style="110" customWidth="1"/>
    <col min="3340" max="3340" width="11.7109375" style="110" customWidth="1"/>
    <col min="3341" max="3341" width="0" style="110" hidden="1" customWidth="1"/>
    <col min="3342" max="3342" width="35.140625" style="110" customWidth="1"/>
    <col min="3343" max="3343" width="36.28515625" style="110" customWidth="1"/>
    <col min="3344" max="3576" width="9.140625" style="110"/>
    <col min="3577" max="3577" width="3.5703125" style="110" customWidth="1"/>
    <col min="3578" max="3578" width="25.7109375" style="110" customWidth="1"/>
    <col min="3579" max="3579" width="11.5703125" style="110" customWidth="1"/>
    <col min="3580" max="3580" width="18.42578125" style="110" customWidth="1"/>
    <col min="3581" max="3581" width="10.140625" style="110" customWidth="1"/>
    <col min="3582" max="3582" width="15.5703125" style="110" customWidth="1"/>
    <col min="3583" max="3583" width="16" style="110" customWidth="1"/>
    <col min="3584" max="3584" width="7" style="110" customWidth="1"/>
    <col min="3585" max="3585" width="14.42578125" style="110" customWidth="1"/>
    <col min="3586" max="3586" width="11" style="110" customWidth="1"/>
    <col min="3587" max="3588" width="13.85546875" style="110" customWidth="1"/>
    <col min="3589" max="3589" width="12.140625" style="110" customWidth="1"/>
    <col min="3590" max="3590" width="13.85546875" style="110" customWidth="1"/>
    <col min="3591" max="3591" width="11.5703125" style="110" customWidth="1"/>
    <col min="3592" max="3592" width="15.140625" style="110" customWidth="1"/>
    <col min="3593" max="3593" width="13.85546875" style="110" customWidth="1"/>
    <col min="3594" max="3594" width="10.5703125" style="110" customWidth="1"/>
    <col min="3595" max="3595" width="13.85546875" style="110" customWidth="1"/>
    <col min="3596" max="3596" width="11.7109375" style="110" customWidth="1"/>
    <col min="3597" max="3597" width="0" style="110" hidden="1" customWidth="1"/>
    <col min="3598" max="3598" width="35.140625" style="110" customWidth="1"/>
    <col min="3599" max="3599" width="36.28515625" style="110" customWidth="1"/>
    <col min="3600" max="3832" width="9.140625" style="110"/>
    <col min="3833" max="3833" width="3.5703125" style="110" customWidth="1"/>
    <col min="3834" max="3834" width="25.7109375" style="110" customWidth="1"/>
    <col min="3835" max="3835" width="11.5703125" style="110" customWidth="1"/>
    <col min="3836" max="3836" width="18.42578125" style="110" customWidth="1"/>
    <col min="3837" max="3837" width="10.140625" style="110" customWidth="1"/>
    <col min="3838" max="3838" width="15.5703125" style="110" customWidth="1"/>
    <col min="3839" max="3839" width="16" style="110" customWidth="1"/>
    <col min="3840" max="3840" width="7" style="110" customWidth="1"/>
    <col min="3841" max="3841" width="14.42578125" style="110" customWidth="1"/>
    <col min="3842" max="3842" width="11" style="110" customWidth="1"/>
    <col min="3843" max="3844" width="13.85546875" style="110" customWidth="1"/>
    <col min="3845" max="3845" width="12.140625" style="110" customWidth="1"/>
    <col min="3846" max="3846" width="13.85546875" style="110" customWidth="1"/>
    <col min="3847" max="3847" width="11.5703125" style="110" customWidth="1"/>
    <col min="3848" max="3848" width="15.140625" style="110" customWidth="1"/>
    <col min="3849" max="3849" width="13.85546875" style="110" customWidth="1"/>
    <col min="3850" max="3850" width="10.5703125" style="110" customWidth="1"/>
    <col min="3851" max="3851" width="13.85546875" style="110" customWidth="1"/>
    <col min="3852" max="3852" width="11.7109375" style="110" customWidth="1"/>
    <col min="3853" max="3853" width="0" style="110" hidden="1" customWidth="1"/>
    <col min="3854" max="3854" width="35.140625" style="110" customWidth="1"/>
    <col min="3855" max="3855" width="36.28515625" style="110" customWidth="1"/>
    <col min="3856" max="4088" width="9.140625" style="110"/>
    <col min="4089" max="4089" width="3.5703125" style="110" customWidth="1"/>
    <col min="4090" max="4090" width="25.7109375" style="110" customWidth="1"/>
    <col min="4091" max="4091" width="11.5703125" style="110" customWidth="1"/>
    <col min="4092" max="4092" width="18.42578125" style="110" customWidth="1"/>
    <col min="4093" max="4093" width="10.140625" style="110" customWidth="1"/>
    <col min="4094" max="4094" width="15.5703125" style="110" customWidth="1"/>
    <col min="4095" max="4095" width="16" style="110" customWidth="1"/>
    <col min="4096" max="4096" width="7" style="110" customWidth="1"/>
    <col min="4097" max="4097" width="14.42578125" style="110" customWidth="1"/>
    <col min="4098" max="4098" width="11" style="110" customWidth="1"/>
    <col min="4099" max="4100" width="13.85546875" style="110" customWidth="1"/>
    <col min="4101" max="4101" width="12.140625" style="110" customWidth="1"/>
    <col min="4102" max="4102" width="13.85546875" style="110" customWidth="1"/>
    <col min="4103" max="4103" width="11.5703125" style="110" customWidth="1"/>
    <col min="4104" max="4104" width="15.140625" style="110" customWidth="1"/>
    <col min="4105" max="4105" width="13.85546875" style="110" customWidth="1"/>
    <col min="4106" max="4106" width="10.5703125" style="110" customWidth="1"/>
    <col min="4107" max="4107" width="13.85546875" style="110" customWidth="1"/>
    <col min="4108" max="4108" width="11.7109375" style="110" customWidth="1"/>
    <col min="4109" max="4109" width="0" style="110" hidden="1" customWidth="1"/>
    <col min="4110" max="4110" width="35.140625" style="110" customWidth="1"/>
    <col min="4111" max="4111" width="36.28515625" style="110" customWidth="1"/>
    <col min="4112" max="4344" width="9.140625" style="110"/>
    <col min="4345" max="4345" width="3.5703125" style="110" customWidth="1"/>
    <col min="4346" max="4346" width="25.7109375" style="110" customWidth="1"/>
    <col min="4347" max="4347" width="11.5703125" style="110" customWidth="1"/>
    <col min="4348" max="4348" width="18.42578125" style="110" customWidth="1"/>
    <col min="4349" max="4349" width="10.140625" style="110" customWidth="1"/>
    <col min="4350" max="4350" width="15.5703125" style="110" customWidth="1"/>
    <col min="4351" max="4351" width="16" style="110" customWidth="1"/>
    <col min="4352" max="4352" width="7" style="110" customWidth="1"/>
    <col min="4353" max="4353" width="14.42578125" style="110" customWidth="1"/>
    <col min="4354" max="4354" width="11" style="110" customWidth="1"/>
    <col min="4355" max="4356" width="13.85546875" style="110" customWidth="1"/>
    <col min="4357" max="4357" width="12.140625" style="110" customWidth="1"/>
    <col min="4358" max="4358" width="13.85546875" style="110" customWidth="1"/>
    <col min="4359" max="4359" width="11.5703125" style="110" customWidth="1"/>
    <col min="4360" max="4360" width="15.140625" style="110" customWidth="1"/>
    <col min="4361" max="4361" width="13.85546875" style="110" customWidth="1"/>
    <col min="4362" max="4362" width="10.5703125" style="110" customWidth="1"/>
    <col min="4363" max="4363" width="13.85546875" style="110" customWidth="1"/>
    <col min="4364" max="4364" width="11.7109375" style="110" customWidth="1"/>
    <col min="4365" max="4365" width="0" style="110" hidden="1" customWidth="1"/>
    <col min="4366" max="4366" width="35.140625" style="110" customWidth="1"/>
    <col min="4367" max="4367" width="36.28515625" style="110" customWidth="1"/>
    <col min="4368" max="4600" width="9.140625" style="110"/>
    <col min="4601" max="4601" width="3.5703125" style="110" customWidth="1"/>
    <col min="4602" max="4602" width="25.7109375" style="110" customWidth="1"/>
    <col min="4603" max="4603" width="11.5703125" style="110" customWidth="1"/>
    <col min="4604" max="4604" width="18.42578125" style="110" customWidth="1"/>
    <col min="4605" max="4605" width="10.140625" style="110" customWidth="1"/>
    <col min="4606" max="4606" width="15.5703125" style="110" customWidth="1"/>
    <col min="4607" max="4607" width="16" style="110" customWidth="1"/>
    <col min="4608" max="4608" width="7" style="110" customWidth="1"/>
    <col min="4609" max="4609" width="14.42578125" style="110" customWidth="1"/>
    <col min="4610" max="4610" width="11" style="110" customWidth="1"/>
    <col min="4611" max="4612" width="13.85546875" style="110" customWidth="1"/>
    <col min="4613" max="4613" width="12.140625" style="110" customWidth="1"/>
    <col min="4614" max="4614" width="13.85546875" style="110" customWidth="1"/>
    <col min="4615" max="4615" width="11.5703125" style="110" customWidth="1"/>
    <col min="4616" max="4616" width="15.140625" style="110" customWidth="1"/>
    <col min="4617" max="4617" width="13.85546875" style="110" customWidth="1"/>
    <col min="4618" max="4618" width="10.5703125" style="110" customWidth="1"/>
    <col min="4619" max="4619" width="13.85546875" style="110" customWidth="1"/>
    <col min="4620" max="4620" width="11.7109375" style="110" customWidth="1"/>
    <col min="4621" max="4621" width="0" style="110" hidden="1" customWidth="1"/>
    <col min="4622" max="4622" width="35.140625" style="110" customWidth="1"/>
    <col min="4623" max="4623" width="36.28515625" style="110" customWidth="1"/>
    <col min="4624" max="4856" width="9.140625" style="110"/>
    <col min="4857" max="4857" width="3.5703125" style="110" customWidth="1"/>
    <col min="4858" max="4858" width="25.7109375" style="110" customWidth="1"/>
    <col min="4859" max="4859" width="11.5703125" style="110" customWidth="1"/>
    <col min="4860" max="4860" width="18.42578125" style="110" customWidth="1"/>
    <col min="4861" max="4861" width="10.140625" style="110" customWidth="1"/>
    <col min="4862" max="4862" width="15.5703125" style="110" customWidth="1"/>
    <col min="4863" max="4863" width="16" style="110" customWidth="1"/>
    <col min="4864" max="4864" width="7" style="110" customWidth="1"/>
    <col min="4865" max="4865" width="14.42578125" style="110" customWidth="1"/>
    <col min="4866" max="4866" width="11" style="110" customWidth="1"/>
    <col min="4867" max="4868" width="13.85546875" style="110" customWidth="1"/>
    <col min="4869" max="4869" width="12.140625" style="110" customWidth="1"/>
    <col min="4870" max="4870" width="13.85546875" style="110" customWidth="1"/>
    <col min="4871" max="4871" width="11.5703125" style="110" customWidth="1"/>
    <col min="4872" max="4872" width="15.140625" style="110" customWidth="1"/>
    <col min="4873" max="4873" width="13.85546875" style="110" customWidth="1"/>
    <col min="4874" max="4874" width="10.5703125" style="110" customWidth="1"/>
    <col min="4875" max="4875" width="13.85546875" style="110" customWidth="1"/>
    <col min="4876" max="4876" width="11.7109375" style="110" customWidth="1"/>
    <col min="4877" max="4877" width="0" style="110" hidden="1" customWidth="1"/>
    <col min="4878" max="4878" width="35.140625" style="110" customWidth="1"/>
    <col min="4879" max="4879" width="36.28515625" style="110" customWidth="1"/>
    <col min="4880" max="5112" width="9.140625" style="110"/>
    <col min="5113" max="5113" width="3.5703125" style="110" customWidth="1"/>
    <col min="5114" max="5114" width="25.7109375" style="110" customWidth="1"/>
    <col min="5115" max="5115" width="11.5703125" style="110" customWidth="1"/>
    <col min="5116" max="5116" width="18.42578125" style="110" customWidth="1"/>
    <col min="5117" max="5117" width="10.140625" style="110" customWidth="1"/>
    <col min="5118" max="5118" width="15.5703125" style="110" customWidth="1"/>
    <col min="5119" max="5119" width="16" style="110" customWidth="1"/>
    <col min="5120" max="5120" width="7" style="110" customWidth="1"/>
    <col min="5121" max="5121" width="14.42578125" style="110" customWidth="1"/>
    <col min="5122" max="5122" width="11" style="110" customWidth="1"/>
    <col min="5123" max="5124" width="13.85546875" style="110" customWidth="1"/>
    <col min="5125" max="5125" width="12.140625" style="110" customWidth="1"/>
    <col min="5126" max="5126" width="13.85546875" style="110" customWidth="1"/>
    <col min="5127" max="5127" width="11.5703125" style="110" customWidth="1"/>
    <col min="5128" max="5128" width="15.140625" style="110" customWidth="1"/>
    <col min="5129" max="5129" width="13.85546875" style="110" customWidth="1"/>
    <col min="5130" max="5130" width="10.5703125" style="110" customWidth="1"/>
    <col min="5131" max="5131" width="13.85546875" style="110" customWidth="1"/>
    <col min="5132" max="5132" width="11.7109375" style="110" customWidth="1"/>
    <col min="5133" max="5133" width="0" style="110" hidden="1" customWidth="1"/>
    <col min="5134" max="5134" width="35.140625" style="110" customWidth="1"/>
    <col min="5135" max="5135" width="36.28515625" style="110" customWidth="1"/>
    <col min="5136" max="5368" width="9.140625" style="110"/>
    <col min="5369" max="5369" width="3.5703125" style="110" customWidth="1"/>
    <col min="5370" max="5370" width="25.7109375" style="110" customWidth="1"/>
    <col min="5371" max="5371" width="11.5703125" style="110" customWidth="1"/>
    <col min="5372" max="5372" width="18.42578125" style="110" customWidth="1"/>
    <col min="5373" max="5373" width="10.140625" style="110" customWidth="1"/>
    <col min="5374" max="5374" width="15.5703125" style="110" customWidth="1"/>
    <col min="5375" max="5375" width="16" style="110" customWidth="1"/>
    <col min="5376" max="5376" width="7" style="110" customWidth="1"/>
    <col min="5377" max="5377" width="14.42578125" style="110" customWidth="1"/>
    <col min="5378" max="5378" width="11" style="110" customWidth="1"/>
    <col min="5379" max="5380" width="13.85546875" style="110" customWidth="1"/>
    <col min="5381" max="5381" width="12.140625" style="110" customWidth="1"/>
    <col min="5382" max="5382" width="13.85546875" style="110" customWidth="1"/>
    <col min="5383" max="5383" width="11.5703125" style="110" customWidth="1"/>
    <col min="5384" max="5384" width="15.140625" style="110" customWidth="1"/>
    <col min="5385" max="5385" width="13.85546875" style="110" customWidth="1"/>
    <col min="5386" max="5386" width="10.5703125" style="110" customWidth="1"/>
    <col min="5387" max="5387" width="13.85546875" style="110" customWidth="1"/>
    <col min="5388" max="5388" width="11.7109375" style="110" customWidth="1"/>
    <col min="5389" max="5389" width="0" style="110" hidden="1" customWidth="1"/>
    <col min="5390" max="5390" width="35.140625" style="110" customWidth="1"/>
    <col min="5391" max="5391" width="36.28515625" style="110" customWidth="1"/>
    <col min="5392" max="5624" width="9.140625" style="110"/>
    <col min="5625" max="5625" width="3.5703125" style="110" customWidth="1"/>
    <col min="5626" max="5626" width="25.7109375" style="110" customWidth="1"/>
    <col min="5627" max="5627" width="11.5703125" style="110" customWidth="1"/>
    <col min="5628" max="5628" width="18.42578125" style="110" customWidth="1"/>
    <col min="5629" max="5629" width="10.140625" style="110" customWidth="1"/>
    <col min="5630" max="5630" width="15.5703125" style="110" customWidth="1"/>
    <col min="5631" max="5631" width="16" style="110" customWidth="1"/>
    <col min="5632" max="5632" width="7" style="110" customWidth="1"/>
    <col min="5633" max="5633" width="14.42578125" style="110" customWidth="1"/>
    <col min="5634" max="5634" width="11" style="110" customWidth="1"/>
    <col min="5635" max="5636" width="13.85546875" style="110" customWidth="1"/>
    <col min="5637" max="5637" width="12.140625" style="110" customWidth="1"/>
    <col min="5638" max="5638" width="13.85546875" style="110" customWidth="1"/>
    <col min="5639" max="5639" width="11.5703125" style="110" customWidth="1"/>
    <col min="5640" max="5640" width="15.140625" style="110" customWidth="1"/>
    <col min="5641" max="5641" width="13.85546875" style="110" customWidth="1"/>
    <col min="5642" max="5642" width="10.5703125" style="110" customWidth="1"/>
    <col min="5643" max="5643" width="13.85546875" style="110" customWidth="1"/>
    <col min="5644" max="5644" width="11.7109375" style="110" customWidth="1"/>
    <col min="5645" max="5645" width="0" style="110" hidden="1" customWidth="1"/>
    <col min="5646" max="5646" width="35.140625" style="110" customWidth="1"/>
    <col min="5647" max="5647" width="36.28515625" style="110" customWidth="1"/>
    <col min="5648" max="5880" width="9.140625" style="110"/>
    <col min="5881" max="5881" width="3.5703125" style="110" customWidth="1"/>
    <col min="5882" max="5882" width="25.7109375" style="110" customWidth="1"/>
    <col min="5883" max="5883" width="11.5703125" style="110" customWidth="1"/>
    <col min="5884" max="5884" width="18.42578125" style="110" customWidth="1"/>
    <col min="5885" max="5885" width="10.140625" style="110" customWidth="1"/>
    <col min="5886" max="5886" width="15.5703125" style="110" customWidth="1"/>
    <col min="5887" max="5887" width="16" style="110" customWidth="1"/>
    <col min="5888" max="5888" width="7" style="110" customWidth="1"/>
    <col min="5889" max="5889" width="14.42578125" style="110" customWidth="1"/>
    <col min="5890" max="5890" width="11" style="110" customWidth="1"/>
    <col min="5891" max="5892" width="13.85546875" style="110" customWidth="1"/>
    <col min="5893" max="5893" width="12.140625" style="110" customWidth="1"/>
    <col min="5894" max="5894" width="13.85546875" style="110" customWidth="1"/>
    <col min="5895" max="5895" width="11.5703125" style="110" customWidth="1"/>
    <col min="5896" max="5896" width="15.140625" style="110" customWidth="1"/>
    <col min="5897" max="5897" width="13.85546875" style="110" customWidth="1"/>
    <col min="5898" max="5898" width="10.5703125" style="110" customWidth="1"/>
    <col min="5899" max="5899" width="13.85546875" style="110" customWidth="1"/>
    <col min="5900" max="5900" width="11.7109375" style="110" customWidth="1"/>
    <col min="5901" max="5901" width="0" style="110" hidden="1" customWidth="1"/>
    <col min="5902" max="5902" width="35.140625" style="110" customWidth="1"/>
    <col min="5903" max="5903" width="36.28515625" style="110" customWidth="1"/>
    <col min="5904" max="6136" width="9.140625" style="110"/>
    <col min="6137" max="6137" width="3.5703125" style="110" customWidth="1"/>
    <col min="6138" max="6138" width="25.7109375" style="110" customWidth="1"/>
    <col min="6139" max="6139" width="11.5703125" style="110" customWidth="1"/>
    <col min="6140" max="6140" width="18.42578125" style="110" customWidth="1"/>
    <col min="6141" max="6141" width="10.140625" style="110" customWidth="1"/>
    <col min="6142" max="6142" width="15.5703125" style="110" customWidth="1"/>
    <col min="6143" max="6143" width="16" style="110" customWidth="1"/>
    <col min="6144" max="6144" width="7" style="110" customWidth="1"/>
    <col min="6145" max="6145" width="14.42578125" style="110" customWidth="1"/>
    <col min="6146" max="6146" width="11" style="110" customWidth="1"/>
    <col min="6147" max="6148" width="13.85546875" style="110" customWidth="1"/>
    <col min="6149" max="6149" width="12.140625" style="110" customWidth="1"/>
    <col min="6150" max="6150" width="13.85546875" style="110" customWidth="1"/>
    <col min="6151" max="6151" width="11.5703125" style="110" customWidth="1"/>
    <col min="6152" max="6152" width="15.140625" style="110" customWidth="1"/>
    <col min="6153" max="6153" width="13.85546875" style="110" customWidth="1"/>
    <col min="6154" max="6154" width="10.5703125" style="110" customWidth="1"/>
    <col min="6155" max="6155" width="13.85546875" style="110" customWidth="1"/>
    <col min="6156" max="6156" width="11.7109375" style="110" customWidth="1"/>
    <col min="6157" max="6157" width="0" style="110" hidden="1" customWidth="1"/>
    <col min="6158" max="6158" width="35.140625" style="110" customWidth="1"/>
    <col min="6159" max="6159" width="36.28515625" style="110" customWidth="1"/>
    <col min="6160" max="6392" width="9.140625" style="110"/>
    <col min="6393" max="6393" width="3.5703125" style="110" customWidth="1"/>
    <col min="6394" max="6394" width="25.7109375" style="110" customWidth="1"/>
    <col min="6395" max="6395" width="11.5703125" style="110" customWidth="1"/>
    <col min="6396" max="6396" width="18.42578125" style="110" customWidth="1"/>
    <col min="6397" max="6397" width="10.140625" style="110" customWidth="1"/>
    <col min="6398" max="6398" width="15.5703125" style="110" customWidth="1"/>
    <col min="6399" max="6399" width="16" style="110" customWidth="1"/>
    <col min="6400" max="6400" width="7" style="110" customWidth="1"/>
    <col min="6401" max="6401" width="14.42578125" style="110" customWidth="1"/>
    <col min="6402" max="6402" width="11" style="110" customWidth="1"/>
    <col min="6403" max="6404" width="13.85546875" style="110" customWidth="1"/>
    <col min="6405" max="6405" width="12.140625" style="110" customWidth="1"/>
    <col min="6406" max="6406" width="13.85546875" style="110" customWidth="1"/>
    <col min="6407" max="6407" width="11.5703125" style="110" customWidth="1"/>
    <col min="6408" max="6408" width="15.140625" style="110" customWidth="1"/>
    <col min="6409" max="6409" width="13.85546875" style="110" customWidth="1"/>
    <col min="6410" max="6410" width="10.5703125" style="110" customWidth="1"/>
    <col min="6411" max="6411" width="13.85546875" style="110" customWidth="1"/>
    <col min="6412" max="6412" width="11.7109375" style="110" customWidth="1"/>
    <col min="6413" max="6413" width="0" style="110" hidden="1" customWidth="1"/>
    <col min="6414" max="6414" width="35.140625" style="110" customWidth="1"/>
    <col min="6415" max="6415" width="36.28515625" style="110" customWidth="1"/>
    <col min="6416" max="6648" width="9.140625" style="110"/>
    <col min="6649" max="6649" width="3.5703125" style="110" customWidth="1"/>
    <col min="6650" max="6650" width="25.7109375" style="110" customWidth="1"/>
    <col min="6651" max="6651" width="11.5703125" style="110" customWidth="1"/>
    <col min="6652" max="6652" width="18.42578125" style="110" customWidth="1"/>
    <col min="6653" max="6653" width="10.140625" style="110" customWidth="1"/>
    <col min="6654" max="6654" width="15.5703125" style="110" customWidth="1"/>
    <col min="6655" max="6655" width="16" style="110" customWidth="1"/>
    <col min="6656" max="6656" width="7" style="110" customWidth="1"/>
    <col min="6657" max="6657" width="14.42578125" style="110" customWidth="1"/>
    <col min="6658" max="6658" width="11" style="110" customWidth="1"/>
    <col min="6659" max="6660" width="13.85546875" style="110" customWidth="1"/>
    <col min="6661" max="6661" width="12.140625" style="110" customWidth="1"/>
    <col min="6662" max="6662" width="13.85546875" style="110" customWidth="1"/>
    <col min="6663" max="6663" width="11.5703125" style="110" customWidth="1"/>
    <col min="6664" max="6664" width="15.140625" style="110" customWidth="1"/>
    <col min="6665" max="6665" width="13.85546875" style="110" customWidth="1"/>
    <col min="6666" max="6666" width="10.5703125" style="110" customWidth="1"/>
    <col min="6667" max="6667" width="13.85546875" style="110" customWidth="1"/>
    <col min="6668" max="6668" width="11.7109375" style="110" customWidth="1"/>
    <col min="6669" max="6669" width="0" style="110" hidden="1" customWidth="1"/>
    <col min="6670" max="6670" width="35.140625" style="110" customWidth="1"/>
    <col min="6671" max="6671" width="36.28515625" style="110" customWidth="1"/>
    <col min="6672" max="6904" width="9.140625" style="110"/>
    <col min="6905" max="6905" width="3.5703125" style="110" customWidth="1"/>
    <col min="6906" max="6906" width="25.7109375" style="110" customWidth="1"/>
    <col min="6907" max="6907" width="11.5703125" style="110" customWidth="1"/>
    <col min="6908" max="6908" width="18.42578125" style="110" customWidth="1"/>
    <col min="6909" max="6909" width="10.140625" style="110" customWidth="1"/>
    <col min="6910" max="6910" width="15.5703125" style="110" customWidth="1"/>
    <col min="6911" max="6911" width="16" style="110" customWidth="1"/>
    <col min="6912" max="6912" width="7" style="110" customWidth="1"/>
    <col min="6913" max="6913" width="14.42578125" style="110" customWidth="1"/>
    <col min="6914" max="6914" width="11" style="110" customWidth="1"/>
    <col min="6915" max="6916" width="13.85546875" style="110" customWidth="1"/>
    <col min="6917" max="6917" width="12.140625" style="110" customWidth="1"/>
    <col min="6918" max="6918" width="13.85546875" style="110" customWidth="1"/>
    <col min="6919" max="6919" width="11.5703125" style="110" customWidth="1"/>
    <col min="6920" max="6920" width="15.140625" style="110" customWidth="1"/>
    <col min="6921" max="6921" width="13.85546875" style="110" customWidth="1"/>
    <col min="6922" max="6922" width="10.5703125" style="110" customWidth="1"/>
    <col min="6923" max="6923" width="13.85546875" style="110" customWidth="1"/>
    <col min="6924" max="6924" width="11.7109375" style="110" customWidth="1"/>
    <col min="6925" max="6925" width="0" style="110" hidden="1" customWidth="1"/>
    <col min="6926" max="6926" width="35.140625" style="110" customWidth="1"/>
    <col min="6927" max="6927" width="36.28515625" style="110" customWidth="1"/>
    <col min="6928" max="7160" width="9.140625" style="110"/>
    <col min="7161" max="7161" width="3.5703125" style="110" customWidth="1"/>
    <col min="7162" max="7162" width="25.7109375" style="110" customWidth="1"/>
    <col min="7163" max="7163" width="11.5703125" style="110" customWidth="1"/>
    <col min="7164" max="7164" width="18.42578125" style="110" customWidth="1"/>
    <col min="7165" max="7165" width="10.140625" style="110" customWidth="1"/>
    <col min="7166" max="7166" width="15.5703125" style="110" customWidth="1"/>
    <col min="7167" max="7167" width="16" style="110" customWidth="1"/>
    <col min="7168" max="7168" width="7" style="110" customWidth="1"/>
    <col min="7169" max="7169" width="14.42578125" style="110" customWidth="1"/>
    <col min="7170" max="7170" width="11" style="110" customWidth="1"/>
    <col min="7171" max="7172" width="13.85546875" style="110" customWidth="1"/>
    <col min="7173" max="7173" width="12.140625" style="110" customWidth="1"/>
    <col min="7174" max="7174" width="13.85546875" style="110" customWidth="1"/>
    <col min="7175" max="7175" width="11.5703125" style="110" customWidth="1"/>
    <col min="7176" max="7176" width="15.140625" style="110" customWidth="1"/>
    <col min="7177" max="7177" width="13.85546875" style="110" customWidth="1"/>
    <col min="7178" max="7178" width="10.5703125" style="110" customWidth="1"/>
    <col min="7179" max="7179" width="13.85546875" style="110" customWidth="1"/>
    <col min="7180" max="7180" width="11.7109375" style="110" customWidth="1"/>
    <col min="7181" max="7181" width="0" style="110" hidden="1" customWidth="1"/>
    <col min="7182" max="7182" width="35.140625" style="110" customWidth="1"/>
    <col min="7183" max="7183" width="36.28515625" style="110" customWidth="1"/>
    <col min="7184" max="7416" width="9.140625" style="110"/>
    <col min="7417" max="7417" width="3.5703125" style="110" customWidth="1"/>
    <col min="7418" max="7418" width="25.7109375" style="110" customWidth="1"/>
    <col min="7419" max="7419" width="11.5703125" style="110" customWidth="1"/>
    <col min="7420" max="7420" width="18.42578125" style="110" customWidth="1"/>
    <col min="7421" max="7421" width="10.140625" style="110" customWidth="1"/>
    <col min="7422" max="7422" width="15.5703125" style="110" customWidth="1"/>
    <col min="7423" max="7423" width="16" style="110" customWidth="1"/>
    <col min="7424" max="7424" width="7" style="110" customWidth="1"/>
    <col min="7425" max="7425" width="14.42578125" style="110" customWidth="1"/>
    <col min="7426" max="7426" width="11" style="110" customWidth="1"/>
    <col min="7427" max="7428" width="13.85546875" style="110" customWidth="1"/>
    <col min="7429" max="7429" width="12.140625" style="110" customWidth="1"/>
    <col min="7430" max="7430" width="13.85546875" style="110" customWidth="1"/>
    <col min="7431" max="7431" width="11.5703125" style="110" customWidth="1"/>
    <col min="7432" max="7432" width="15.140625" style="110" customWidth="1"/>
    <col min="7433" max="7433" width="13.85546875" style="110" customWidth="1"/>
    <col min="7434" max="7434" width="10.5703125" style="110" customWidth="1"/>
    <col min="7435" max="7435" width="13.85546875" style="110" customWidth="1"/>
    <col min="7436" max="7436" width="11.7109375" style="110" customWidth="1"/>
    <col min="7437" max="7437" width="0" style="110" hidden="1" customWidth="1"/>
    <col min="7438" max="7438" width="35.140625" style="110" customWidth="1"/>
    <col min="7439" max="7439" width="36.28515625" style="110" customWidth="1"/>
    <col min="7440" max="7672" width="9.140625" style="110"/>
    <col min="7673" max="7673" width="3.5703125" style="110" customWidth="1"/>
    <col min="7674" max="7674" width="25.7109375" style="110" customWidth="1"/>
    <col min="7675" max="7675" width="11.5703125" style="110" customWidth="1"/>
    <col min="7676" max="7676" width="18.42578125" style="110" customWidth="1"/>
    <col min="7677" max="7677" width="10.140625" style="110" customWidth="1"/>
    <col min="7678" max="7678" width="15.5703125" style="110" customWidth="1"/>
    <col min="7679" max="7679" width="16" style="110" customWidth="1"/>
    <col min="7680" max="7680" width="7" style="110" customWidth="1"/>
    <col min="7681" max="7681" width="14.42578125" style="110" customWidth="1"/>
    <col min="7682" max="7682" width="11" style="110" customWidth="1"/>
    <col min="7683" max="7684" width="13.85546875" style="110" customWidth="1"/>
    <col min="7685" max="7685" width="12.140625" style="110" customWidth="1"/>
    <col min="7686" max="7686" width="13.85546875" style="110" customWidth="1"/>
    <col min="7687" max="7687" width="11.5703125" style="110" customWidth="1"/>
    <col min="7688" max="7688" width="15.140625" style="110" customWidth="1"/>
    <col min="7689" max="7689" width="13.85546875" style="110" customWidth="1"/>
    <col min="7690" max="7690" width="10.5703125" style="110" customWidth="1"/>
    <col min="7691" max="7691" width="13.85546875" style="110" customWidth="1"/>
    <col min="7692" max="7692" width="11.7109375" style="110" customWidth="1"/>
    <col min="7693" max="7693" width="0" style="110" hidden="1" customWidth="1"/>
    <col min="7694" max="7694" width="35.140625" style="110" customWidth="1"/>
    <col min="7695" max="7695" width="36.28515625" style="110" customWidth="1"/>
    <col min="7696" max="7928" width="9.140625" style="110"/>
    <col min="7929" max="7929" width="3.5703125" style="110" customWidth="1"/>
    <col min="7930" max="7930" width="25.7109375" style="110" customWidth="1"/>
    <col min="7931" max="7931" width="11.5703125" style="110" customWidth="1"/>
    <col min="7932" max="7932" width="18.42578125" style="110" customWidth="1"/>
    <col min="7933" max="7933" width="10.140625" style="110" customWidth="1"/>
    <col min="7934" max="7934" width="15.5703125" style="110" customWidth="1"/>
    <col min="7935" max="7935" width="16" style="110" customWidth="1"/>
    <col min="7936" max="7936" width="7" style="110" customWidth="1"/>
    <col min="7937" max="7937" width="14.42578125" style="110" customWidth="1"/>
    <col min="7938" max="7938" width="11" style="110" customWidth="1"/>
    <col min="7939" max="7940" width="13.85546875" style="110" customWidth="1"/>
    <col min="7941" max="7941" width="12.140625" style="110" customWidth="1"/>
    <col min="7942" max="7942" width="13.85546875" style="110" customWidth="1"/>
    <col min="7943" max="7943" width="11.5703125" style="110" customWidth="1"/>
    <col min="7944" max="7944" width="15.140625" style="110" customWidth="1"/>
    <col min="7945" max="7945" width="13.85546875" style="110" customWidth="1"/>
    <col min="7946" max="7946" width="10.5703125" style="110" customWidth="1"/>
    <col min="7947" max="7947" width="13.85546875" style="110" customWidth="1"/>
    <col min="7948" max="7948" width="11.7109375" style="110" customWidth="1"/>
    <col min="7949" max="7949" width="0" style="110" hidden="1" customWidth="1"/>
    <col min="7950" max="7950" width="35.140625" style="110" customWidth="1"/>
    <col min="7951" max="7951" width="36.28515625" style="110" customWidth="1"/>
    <col min="7952" max="8184" width="9.140625" style="110"/>
    <col min="8185" max="8185" width="3.5703125" style="110" customWidth="1"/>
    <col min="8186" max="8186" width="25.7109375" style="110" customWidth="1"/>
    <col min="8187" max="8187" width="11.5703125" style="110" customWidth="1"/>
    <col min="8188" max="8188" width="18.42578125" style="110" customWidth="1"/>
    <col min="8189" max="8189" width="10.140625" style="110" customWidth="1"/>
    <col min="8190" max="8190" width="15.5703125" style="110" customWidth="1"/>
    <col min="8191" max="8191" width="16" style="110" customWidth="1"/>
    <col min="8192" max="8192" width="7" style="110" customWidth="1"/>
    <col min="8193" max="8193" width="14.42578125" style="110" customWidth="1"/>
    <col min="8194" max="8194" width="11" style="110" customWidth="1"/>
    <col min="8195" max="8196" width="13.85546875" style="110" customWidth="1"/>
    <col min="8197" max="8197" width="12.140625" style="110" customWidth="1"/>
    <col min="8198" max="8198" width="13.85546875" style="110" customWidth="1"/>
    <col min="8199" max="8199" width="11.5703125" style="110" customWidth="1"/>
    <col min="8200" max="8200" width="15.140625" style="110" customWidth="1"/>
    <col min="8201" max="8201" width="13.85546875" style="110" customWidth="1"/>
    <col min="8202" max="8202" width="10.5703125" style="110" customWidth="1"/>
    <col min="8203" max="8203" width="13.85546875" style="110" customWidth="1"/>
    <col min="8204" max="8204" width="11.7109375" style="110" customWidth="1"/>
    <col min="8205" max="8205" width="0" style="110" hidden="1" customWidth="1"/>
    <col min="8206" max="8206" width="35.140625" style="110" customWidth="1"/>
    <col min="8207" max="8207" width="36.28515625" style="110" customWidth="1"/>
    <col min="8208" max="8440" width="9.140625" style="110"/>
    <col min="8441" max="8441" width="3.5703125" style="110" customWidth="1"/>
    <col min="8442" max="8442" width="25.7109375" style="110" customWidth="1"/>
    <col min="8443" max="8443" width="11.5703125" style="110" customWidth="1"/>
    <col min="8444" max="8444" width="18.42578125" style="110" customWidth="1"/>
    <col min="8445" max="8445" width="10.140625" style="110" customWidth="1"/>
    <col min="8446" max="8446" width="15.5703125" style="110" customWidth="1"/>
    <col min="8447" max="8447" width="16" style="110" customWidth="1"/>
    <col min="8448" max="8448" width="7" style="110" customWidth="1"/>
    <col min="8449" max="8449" width="14.42578125" style="110" customWidth="1"/>
    <col min="8450" max="8450" width="11" style="110" customWidth="1"/>
    <col min="8451" max="8452" width="13.85546875" style="110" customWidth="1"/>
    <col min="8453" max="8453" width="12.140625" style="110" customWidth="1"/>
    <col min="8454" max="8454" width="13.85546875" style="110" customWidth="1"/>
    <col min="8455" max="8455" width="11.5703125" style="110" customWidth="1"/>
    <col min="8456" max="8456" width="15.140625" style="110" customWidth="1"/>
    <col min="8457" max="8457" width="13.85546875" style="110" customWidth="1"/>
    <col min="8458" max="8458" width="10.5703125" style="110" customWidth="1"/>
    <col min="8459" max="8459" width="13.85546875" style="110" customWidth="1"/>
    <col min="8460" max="8460" width="11.7109375" style="110" customWidth="1"/>
    <col min="8461" max="8461" width="0" style="110" hidden="1" customWidth="1"/>
    <col min="8462" max="8462" width="35.140625" style="110" customWidth="1"/>
    <col min="8463" max="8463" width="36.28515625" style="110" customWidth="1"/>
    <col min="8464" max="8696" width="9.140625" style="110"/>
    <col min="8697" max="8697" width="3.5703125" style="110" customWidth="1"/>
    <col min="8698" max="8698" width="25.7109375" style="110" customWidth="1"/>
    <col min="8699" max="8699" width="11.5703125" style="110" customWidth="1"/>
    <col min="8700" max="8700" width="18.42578125" style="110" customWidth="1"/>
    <col min="8701" max="8701" width="10.140625" style="110" customWidth="1"/>
    <col min="8702" max="8702" width="15.5703125" style="110" customWidth="1"/>
    <col min="8703" max="8703" width="16" style="110" customWidth="1"/>
    <col min="8704" max="8704" width="7" style="110" customWidth="1"/>
    <col min="8705" max="8705" width="14.42578125" style="110" customWidth="1"/>
    <col min="8706" max="8706" width="11" style="110" customWidth="1"/>
    <col min="8707" max="8708" width="13.85546875" style="110" customWidth="1"/>
    <col min="8709" max="8709" width="12.140625" style="110" customWidth="1"/>
    <col min="8710" max="8710" width="13.85546875" style="110" customWidth="1"/>
    <col min="8711" max="8711" width="11.5703125" style="110" customWidth="1"/>
    <col min="8712" max="8712" width="15.140625" style="110" customWidth="1"/>
    <col min="8713" max="8713" width="13.85546875" style="110" customWidth="1"/>
    <col min="8714" max="8714" width="10.5703125" style="110" customWidth="1"/>
    <col min="8715" max="8715" width="13.85546875" style="110" customWidth="1"/>
    <col min="8716" max="8716" width="11.7109375" style="110" customWidth="1"/>
    <col min="8717" max="8717" width="0" style="110" hidden="1" customWidth="1"/>
    <col min="8718" max="8718" width="35.140625" style="110" customWidth="1"/>
    <col min="8719" max="8719" width="36.28515625" style="110" customWidth="1"/>
    <col min="8720" max="8952" width="9.140625" style="110"/>
    <col min="8953" max="8953" width="3.5703125" style="110" customWidth="1"/>
    <col min="8954" max="8954" width="25.7109375" style="110" customWidth="1"/>
    <col min="8955" max="8955" width="11.5703125" style="110" customWidth="1"/>
    <col min="8956" max="8956" width="18.42578125" style="110" customWidth="1"/>
    <col min="8957" max="8957" width="10.140625" style="110" customWidth="1"/>
    <col min="8958" max="8958" width="15.5703125" style="110" customWidth="1"/>
    <col min="8959" max="8959" width="16" style="110" customWidth="1"/>
    <col min="8960" max="8960" width="7" style="110" customWidth="1"/>
    <col min="8961" max="8961" width="14.42578125" style="110" customWidth="1"/>
    <col min="8962" max="8962" width="11" style="110" customWidth="1"/>
    <col min="8963" max="8964" width="13.85546875" style="110" customWidth="1"/>
    <col min="8965" max="8965" width="12.140625" style="110" customWidth="1"/>
    <col min="8966" max="8966" width="13.85546875" style="110" customWidth="1"/>
    <col min="8967" max="8967" width="11.5703125" style="110" customWidth="1"/>
    <col min="8968" max="8968" width="15.140625" style="110" customWidth="1"/>
    <col min="8969" max="8969" width="13.85546875" style="110" customWidth="1"/>
    <col min="8970" max="8970" width="10.5703125" style="110" customWidth="1"/>
    <col min="8971" max="8971" width="13.85546875" style="110" customWidth="1"/>
    <col min="8972" max="8972" width="11.7109375" style="110" customWidth="1"/>
    <col min="8973" max="8973" width="0" style="110" hidden="1" customWidth="1"/>
    <col min="8974" max="8974" width="35.140625" style="110" customWidth="1"/>
    <col min="8975" max="8975" width="36.28515625" style="110" customWidth="1"/>
    <col min="8976" max="9208" width="9.140625" style="110"/>
    <col min="9209" max="9209" width="3.5703125" style="110" customWidth="1"/>
    <col min="9210" max="9210" width="25.7109375" style="110" customWidth="1"/>
    <col min="9211" max="9211" width="11.5703125" style="110" customWidth="1"/>
    <col min="9212" max="9212" width="18.42578125" style="110" customWidth="1"/>
    <col min="9213" max="9213" width="10.140625" style="110" customWidth="1"/>
    <col min="9214" max="9214" width="15.5703125" style="110" customWidth="1"/>
    <col min="9215" max="9215" width="16" style="110" customWidth="1"/>
    <col min="9216" max="9216" width="7" style="110" customWidth="1"/>
    <col min="9217" max="9217" width="14.42578125" style="110" customWidth="1"/>
    <col min="9218" max="9218" width="11" style="110" customWidth="1"/>
    <col min="9219" max="9220" width="13.85546875" style="110" customWidth="1"/>
    <col min="9221" max="9221" width="12.140625" style="110" customWidth="1"/>
    <col min="9222" max="9222" width="13.85546875" style="110" customWidth="1"/>
    <col min="9223" max="9223" width="11.5703125" style="110" customWidth="1"/>
    <col min="9224" max="9224" width="15.140625" style="110" customWidth="1"/>
    <col min="9225" max="9225" width="13.85546875" style="110" customWidth="1"/>
    <col min="9226" max="9226" width="10.5703125" style="110" customWidth="1"/>
    <col min="9227" max="9227" width="13.85546875" style="110" customWidth="1"/>
    <col min="9228" max="9228" width="11.7109375" style="110" customWidth="1"/>
    <col min="9229" max="9229" width="0" style="110" hidden="1" customWidth="1"/>
    <col min="9230" max="9230" width="35.140625" style="110" customWidth="1"/>
    <col min="9231" max="9231" width="36.28515625" style="110" customWidth="1"/>
    <col min="9232" max="9464" width="9.140625" style="110"/>
    <col min="9465" max="9465" width="3.5703125" style="110" customWidth="1"/>
    <col min="9466" max="9466" width="25.7109375" style="110" customWidth="1"/>
    <col min="9467" max="9467" width="11.5703125" style="110" customWidth="1"/>
    <col min="9468" max="9468" width="18.42578125" style="110" customWidth="1"/>
    <col min="9469" max="9469" width="10.140625" style="110" customWidth="1"/>
    <col min="9470" max="9470" width="15.5703125" style="110" customWidth="1"/>
    <col min="9471" max="9471" width="16" style="110" customWidth="1"/>
    <col min="9472" max="9472" width="7" style="110" customWidth="1"/>
    <col min="9473" max="9473" width="14.42578125" style="110" customWidth="1"/>
    <col min="9474" max="9474" width="11" style="110" customWidth="1"/>
    <col min="9475" max="9476" width="13.85546875" style="110" customWidth="1"/>
    <col min="9477" max="9477" width="12.140625" style="110" customWidth="1"/>
    <col min="9478" max="9478" width="13.85546875" style="110" customWidth="1"/>
    <col min="9479" max="9479" width="11.5703125" style="110" customWidth="1"/>
    <col min="9480" max="9480" width="15.140625" style="110" customWidth="1"/>
    <col min="9481" max="9481" width="13.85546875" style="110" customWidth="1"/>
    <col min="9482" max="9482" width="10.5703125" style="110" customWidth="1"/>
    <col min="9483" max="9483" width="13.85546875" style="110" customWidth="1"/>
    <col min="9484" max="9484" width="11.7109375" style="110" customWidth="1"/>
    <col min="9485" max="9485" width="0" style="110" hidden="1" customWidth="1"/>
    <col min="9486" max="9486" width="35.140625" style="110" customWidth="1"/>
    <col min="9487" max="9487" width="36.28515625" style="110" customWidth="1"/>
    <col min="9488" max="9720" width="9.140625" style="110"/>
    <col min="9721" max="9721" width="3.5703125" style="110" customWidth="1"/>
    <col min="9722" max="9722" width="25.7109375" style="110" customWidth="1"/>
    <col min="9723" max="9723" width="11.5703125" style="110" customWidth="1"/>
    <col min="9724" max="9724" width="18.42578125" style="110" customWidth="1"/>
    <col min="9725" max="9725" width="10.140625" style="110" customWidth="1"/>
    <col min="9726" max="9726" width="15.5703125" style="110" customWidth="1"/>
    <col min="9727" max="9727" width="16" style="110" customWidth="1"/>
    <col min="9728" max="9728" width="7" style="110" customWidth="1"/>
    <col min="9729" max="9729" width="14.42578125" style="110" customWidth="1"/>
    <col min="9730" max="9730" width="11" style="110" customWidth="1"/>
    <col min="9731" max="9732" width="13.85546875" style="110" customWidth="1"/>
    <col min="9733" max="9733" width="12.140625" style="110" customWidth="1"/>
    <col min="9734" max="9734" width="13.85546875" style="110" customWidth="1"/>
    <col min="9735" max="9735" width="11.5703125" style="110" customWidth="1"/>
    <col min="9736" max="9736" width="15.140625" style="110" customWidth="1"/>
    <col min="9737" max="9737" width="13.85546875" style="110" customWidth="1"/>
    <col min="9738" max="9738" width="10.5703125" style="110" customWidth="1"/>
    <col min="9739" max="9739" width="13.85546875" style="110" customWidth="1"/>
    <col min="9740" max="9740" width="11.7109375" style="110" customWidth="1"/>
    <col min="9741" max="9741" width="0" style="110" hidden="1" customWidth="1"/>
    <col min="9742" max="9742" width="35.140625" style="110" customWidth="1"/>
    <col min="9743" max="9743" width="36.28515625" style="110" customWidth="1"/>
    <col min="9744" max="9976" width="9.140625" style="110"/>
    <col min="9977" max="9977" width="3.5703125" style="110" customWidth="1"/>
    <col min="9978" max="9978" width="25.7109375" style="110" customWidth="1"/>
    <col min="9979" max="9979" width="11.5703125" style="110" customWidth="1"/>
    <col min="9980" max="9980" width="18.42578125" style="110" customWidth="1"/>
    <col min="9981" max="9981" width="10.140625" style="110" customWidth="1"/>
    <col min="9982" max="9982" width="15.5703125" style="110" customWidth="1"/>
    <col min="9983" max="9983" width="16" style="110" customWidth="1"/>
    <col min="9984" max="9984" width="7" style="110" customWidth="1"/>
    <col min="9985" max="9985" width="14.42578125" style="110" customWidth="1"/>
    <col min="9986" max="9986" width="11" style="110" customWidth="1"/>
    <col min="9987" max="9988" width="13.85546875" style="110" customWidth="1"/>
    <col min="9989" max="9989" width="12.140625" style="110" customWidth="1"/>
    <col min="9990" max="9990" width="13.85546875" style="110" customWidth="1"/>
    <col min="9991" max="9991" width="11.5703125" style="110" customWidth="1"/>
    <col min="9992" max="9992" width="15.140625" style="110" customWidth="1"/>
    <col min="9993" max="9993" width="13.85546875" style="110" customWidth="1"/>
    <col min="9994" max="9994" width="10.5703125" style="110" customWidth="1"/>
    <col min="9995" max="9995" width="13.85546875" style="110" customWidth="1"/>
    <col min="9996" max="9996" width="11.7109375" style="110" customWidth="1"/>
    <col min="9997" max="9997" width="0" style="110" hidden="1" customWidth="1"/>
    <col min="9998" max="9998" width="35.140625" style="110" customWidth="1"/>
    <col min="9999" max="9999" width="36.28515625" style="110" customWidth="1"/>
    <col min="10000" max="10232" width="9.140625" style="110"/>
    <col min="10233" max="10233" width="3.5703125" style="110" customWidth="1"/>
    <col min="10234" max="10234" width="25.7109375" style="110" customWidth="1"/>
    <col min="10235" max="10235" width="11.5703125" style="110" customWidth="1"/>
    <col min="10236" max="10236" width="18.42578125" style="110" customWidth="1"/>
    <col min="10237" max="10237" width="10.140625" style="110" customWidth="1"/>
    <col min="10238" max="10238" width="15.5703125" style="110" customWidth="1"/>
    <col min="10239" max="10239" width="16" style="110" customWidth="1"/>
    <col min="10240" max="10240" width="7" style="110" customWidth="1"/>
    <col min="10241" max="10241" width="14.42578125" style="110" customWidth="1"/>
    <col min="10242" max="10242" width="11" style="110" customWidth="1"/>
    <col min="10243" max="10244" width="13.85546875" style="110" customWidth="1"/>
    <col min="10245" max="10245" width="12.140625" style="110" customWidth="1"/>
    <col min="10246" max="10246" width="13.85546875" style="110" customWidth="1"/>
    <col min="10247" max="10247" width="11.5703125" style="110" customWidth="1"/>
    <col min="10248" max="10248" width="15.140625" style="110" customWidth="1"/>
    <col min="10249" max="10249" width="13.85546875" style="110" customWidth="1"/>
    <col min="10250" max="10250" width="10.5703125" style="110" customWidth="1"/>
    <col min="10251" max="10251" width="13.85546875" style="110" customWidth="1"/>
    <col min="10252" max="10252" width="11.7109375" style="110" customWidth="1"/>
    <col min="10253" max="10253" width="0" style="110" hidden="1" customWidth="1"/>
    <col min="10254" max="10254" width="35.140625" style="110" customWidth="1"/>
    <col min="10255" max="10255" width="36.28515625" style="110" customWidth="1"/>
    <col min="10256" max="10488" width="9.140625" style="110"/>
    <col min="10489" max="10489" width="3.5703125" style="110" customWidth="1"/>
    <col min="10490" max="10490" width="25.7109375" style="110" customWidth="1"/>
    <col min="10491" max="10491" width="11.5703125" style="110" customWidth="1"/>
    <col min="10492" max="10492" width="18.42578125" style="110" customWidth="1"/>
    <col min="10493" max="10493" width="10.140625" style="110" customWidth="1"/>
    <col min="10494" max="10494" width="15.5703125" style="110" customWidth="1"/>
    <col min="10495" max="10495" width="16" style="110" customWidth="1"/>
    <col min="10496" max="10496" width="7" style="110" customWidth="1"/>
    <col min="10497" max="10497" width="14.42578125" style="110" customWidth="1"/>
    <col min="10498" max="10498" width="11" style="110" customWidth="1"/>
    <col min="10499" max="10500" width="13.85546875" style="110" customWidth="1"/>
    <col min="10501" max="10501" width="12.140625" style="110" customWidth="1"/>
    <col min="10502" max="10502" width="13.85546875" style="110" customWidth="1"/>
    <col min="10503" max="10503" width="11.5703125" style="110" customWidth="1"/>
    <col min="10504" max="10504" width="15.140625" style="110" customWidth="1"/>
    <col min="10505" max="10505" width="13.85546875" style="110" customWidth="1"/>
    <col min="10506" max="10506" width="10.5703125" style="110" customWidth="1"/>
    <col min="10507" max="10507" width="13.85546875" style="110" customWidth="1"/>
    <col min="10508" max="10508" width="11.7109375" style="110" customWidth="1"/>
    <col min="10509" max="10509" width="0" style="110" hidden="1" customWidth="1"/>
    <col min="10510" max="10510" width="35.140625" style="110" customWidth="1"/>
    <col min="10511" max="10511" width="36.28515625" style="110" customWidth="1"/>
    <col min="10512" max="10744" width="9.140625" style="110"/>
    <col min="10745" max="10745" width="3.5703125" style="110" customWidth="1"/>
    <col min="10746" max="10746" width="25.7109375" style="110" customWidth="1"/>
    <col min="10747" max="10747" width="11.5703125" style="110" customWidth="1"/>
    <col min="10748" max="10748" width="18.42578125" style="110" customWidth="1"/>
    <col min="10749" max="10749" width="10.140625" style="110" customWidth="1"/>
    <col min="10750" max="10750" width="15.5703125" style="110" customWidth="1"/>
    <col min="10751" max="10751" width="16" style="110" customWidth="1"/>
    <col min="10752" max="10752" width="7" style="110" customWidth="1"/>
    <col min="10753" max="10753" width="14.42578125" style="110" customWidth="1"/>
    <col min="10754" max="10754" width="11" style="110" customWidth="1"/>
    <col min="10755" max="10756" width="13.85546875" style="110" customWidth="1"/>
    <col min="10757" max="10757" width="12.140625" style="110" customWidth="1"/>
    <col min="10758" max="10758" width="13.85546875" style="110" customWidth="1"/>
    <col min="10759" max="10759" width="11.5703125" style="110" customWidth="1"/>
    <col min="10760" max="10760" width="15.140625" style="110" customWidth="1"/>
    <col min="10761" max="10761" width="13.85546875" style="110" customWidth="1"/>
    <col min="10762" max="10762" width="10.5703125" style="110" customWidth="1"/>
    <col min="10763" max="10763" width="13.85546875" style="110" customWidth="1"/>
    <col min="10764" max="10764" width="11.7109375" style="110" customWidth="1"/>
    <col min="10765" max="10765" width="0" style="110" hidden="1" customWidth="1"/>
    <col min="10766" max="10766" width="35.140625" style="110" customWidth="1"/>
    <col min="10767" max="10767" width="36.28515625" style="110" customWidth="1"/>
    <col min="10768" max="11000" width="9.140625" style="110"/>
    <col min="11001" max="11001" width="3.5703125" style="110" customWidth="1"/>
    <col min="11002" max="11002" width="25.7109375" style="110" customWidth="1"/>
    <col min="11003" max="11003" width="11.5703125" style="110" customWidth="1"/>
    <col min="11004" max="11004" width="18.42578125" style="110" customWidth="1"/>
    <col min="11005" max="11005" width="10.140625" style="110" customWidth="1"/>
    <col min="11006" max="11006" width="15.5703125" style="110" customWidth="1"/>
    <col min="11007" max="11007" width="16" style="110" customWidth="1"/>
    <col min="11008" max="11008" width="7" style="110" customWidth="1"/>
    <col min="11009" max="11009" width="14.42578125" style="110" customWidth="1"/>
    <col min="11010" max="11010" width="11" style="110" customWidth="1"/>
    <col min="11011" max="11012" width="13.85546875" style="110" customWidth="1"/>
    <col min="11013" max="11013" width="12.140625" style="110" customWidth="1"/>
    <col min="11014" max="11014" width="13.85546875" style="110" customWidth="1"/>
    <col min="11015" max="11015" width="11.5703125" style="110" customWidth="1"/>
    <col min="11016" max="11016" width="15.140625" style="110" customWidth="1"/>
    <col min="11017" max="11017" width="13.85546875" style="110" customWidth="1"/>
    <col min="11018" max="11018" width="10.5703125" style="110" customWidth="1"/>
    <col min="11019" max="11019" width="13.85546875" style="110" customWidth="1"/>
    <col min="11020" max="11020" width="11.7109375" style="110" customWidth="1"/>
    <col min="11021" max="11021" width="0" style="110" hidden="1" customWidth="1"/>
    <col min="11022" max="11022" width="35.140625" style="110" customWidth="1"/>
    <col min="11023" max="11023" width="36.28515625" style="110" customWidth="1"/>
    <col min="11024" max="11256" width="9.140625" style="110"/>
    <col min="11257" max="11257" width="3.5703125" style="110" customWidth="1"/>
    <col min="11258" max="11258" width="25.7109375" style="110" customWidth="1"/>
    <col min="11259" max="11259" width="11.5703125" style="110" customWidth="1"/>
    <col min="11260" max="11260" width="18.42578125" style="110" customWidth="1"/>
    <col min="11261" max="11261" width="10.140625" style="110" customWidth="1"/>
    <col min="11262" max="11262" width="15.5703125" style="110" customWidth="1"/>
    <col min="11263" max="11263" width="16" style="110" customWidth="1"/>
    <col min="11264" max="11264" width="7" style="110" customWidth="1"/>
    <col min="11265" max="11265" width="14.42578125" style="110" customWidth="1"/>
    <col min="11266" max="11266" width="11" style="110" customWidth="1"/>
    <col min="11267" max="11268" width="13.85546875" style="110" customWidth="1"/>
    <col min="11269" max="11269" width="12.140625" style="110" customWidth="1"/>
    <col min="11270" max="11270" width="13.85546875" style="110" customWidth="1"/>
    <col min="11271" max="11271" width="11.5703125" style="110" customWidth="1"/>
    <col min="11272" max="11272" width="15.140625" style="110" customWidth="1"/>
    <col min="11273" max="11273" width="13.85546875" style="110" customWidth="1"/>
    <col min="11274" max="11274" width="10.5703125" style="110" customWidth="1"/>
    <col min="11275" max="11275" width="13.85546875" style="110" customWidth="1"/>
    <col min="11276" max="11276" width="11.7109375" style="110" customWidth="1"/>
    <col min="11277" max="11277" width="0" style="110" hidden="1" customWidth="1"/>
    <col min="11278" max="11278" width="35.140625" style="110" customWidth="1"/>
    <col min="11279" max="11279" width="36.28515625" style="110" customWidth="1"/>
    <col min="11280" max="11512" width="9.140625" style="110"/>
    <col min="11513" max="11513" width="3.5703125" style="110" customWidth="1"/>
    <col min="11514" max="11514" width="25.7109375" style="110" customWidth="1"/>
    <col min="11515" max="11515" width="11.5703125" style="110" customWidth="1"/>
    <col min="11516" max="11516" width="18.42578125" style="110" customWidth="1"/>
    <col min="11517" max="11517" width="10.140625" style="110" customWidth="1"/>
    <col min="11518" max="11518" width="15.5703125" style="110" customWidth="1"/>
    <col min="11519" max="11519" width="16" style="110" customWidth="1"/>
    <col min="11520" max="11520" width="7" style="110" customWidth="1"/>
    <col min="11521" max="11521" width="14.42578125" style="110" customWidth="1"/>
    <col min="11522" max="11522" width="11" style="110" customWidth="1"/>
    <col min="11523" max="11524" width="13.85546875" style="110" customWidth="1"/>
    <col min="11525" max="11525" width="12.140625" style="110" customWidth="1"/>
    <col min="11526" max="11526" width="13.85546875" style="110" customWidth="1"/>
    <col min="11527" max="11527" width="11.5703125" style="110" customWidth="1"/>
    <col min="11528" max="11528" width="15.140625" style="110" customWidth="1"/>
    <col min="11529" max="11529" width="13.85546875" style="110" customWidth="1"/>
    <col min="11530" max="11530" width="10.5703125" style="110" customWidth="1"/>
    <col min="11531" max="11531" width="13.85546875" style="110" customWidth="1"/>
    <col min="11532" max="11532" width="11.7109375" style="110" customWidth="1"/>
    <col min="11533" max="11533" width="0" style="110" hidden="1" customWidth="1"/>
    <col min="11534" max="11534" width="35.140625" style="110" customWidth="1"/>
    <col min="11535" max="11535" width="36.28515625" style="110" customWidth="1"/>
    <col min="11536" max="11768" width="9.140625" style="110"/>
    <col min="11769" max="11769" width="3.5703125" style="110" customWidth="1"/>
    <col min="11770" max="11770" width="25.7109375" style="110" customWidth="1"/>
    <col min="11771" max="11771" width="11.5703125" style="110" customWidth="1"/>
    <col min="11772" max="11772" width="18.42578125" style="110" customWidth="1"/>
    <col min="11773" max="11773" width="10.140625" style="110" customWidth="1"/>
    <col min="11774" max="11774" width="15.5703125" style="110" customWidth="1"/>
    <col min="11775" max="11775" width="16" style="110" customWidth="1"/>
    <col min="11776" max="11776" width="7" style="110" customWidth="1"/>
    <col min="11777" max="11777" width="14.42578125" style="110" customWidth="1"/>
    <col min="11778" max="11778" width="11" style="110" customWidth="1"/>
    <col min="11779" max="11780" width="13.85546875" style="110" customWidth="1"/>
    <col min="11781" max="11781" width="12.140625" style="110" customWidth="1"/>
    <col min="11782" max="11782" width="13.85546875" style="110" customWidth="1"/>
    <col min="11783" max="11783" width="11.5703125" style="110" customWidth="1"/>
    <col min="11784" max="11784" width="15.140625" style="110" customWidth="1"/>
    <col min="11785" max="11785" width="13.85546875" style="110" customWidth="1"/>
    <col min="11786" max="11786" width="10.5703125" style="110" customWidth="1"/>
    <col min="11787" max="11787" width="13.85546875" style="110" customWidth="1"/>
    <col min="11788" max="11788" width="11.7109375" style="110" customWidth="1"/>
    <col min="11789" max="11789" width="0" style="110" hidden="1" customWidth="1"/>
    <col min="11790" max="11790" width="35.140625" style="110" customWidth="1"/>
    <col min="11791" max="11791" width="36.28515625" style="110" customWidth="1"/>
    <col min="11792" max="12024" width="9.140625" style="110"/>
    <col min="12025" max="12025" width="3.5703125" style="110" customWidth="1"/>
    <col min="12026" max="12026" width="25.7109375" style="110" customWidth="1"/>
    <col min="12027" max="12027" width="11.5703125" style="110" customWidth="1"/>
    <col min="12028" max="12028" width="18.42578125" style="110" customWidth="1"/>
    <col min="12029" max="12029" width="10.140625" style="110" customWidth="1"/>
    <col min="12030" max="12030" width="15.5703125" style="110" customWidth="1"/>
    <col min="12031" max="12031" width="16" style="110" customWidth="1"/>
    <col min="12032" max="12032" width="7" style="110" customWidth="1"/>
    <col min="12033" max="12033" width="14.42578125" style="110" customWidth="1"/>
    <col min="12034" max="12034" width="11" style="110" customWidth="1"/>
    <col min="12035" max="12036" width="13.85546875" style="110" customWidth="1"/>
    <col min="12037" max="12037" width="12.140625" style="110" customWidth="1"/>
    <col min="12038" max="12038" width="13.85546875" style="110" customWidth="1"/>
    <col min="12039" max="12039" width="11.5703125" style="110" customWidth="1"/>
    <col min="12040" max="12040" width="15.140625" style="110" customWidth="1"/>
    <col min="12041" max="12041" width="13.85546875" style="110" customWidth="1"/>
    <col min="12042" max="12042" width="10.5703125" style="110" customWidth="1"/>
    <col min="12043" max="12043" width="13.85546875" style="110" customWidth="1"/>
    <col min="12044" max="12044" width="11.7109375" style="110" customWidth="1"/>
    <col min="12045" max="12045" width="0" style="110" hidden="1" customWidth="1"/>
    <col min="12046" max="12046" width="35.140625" style="110" customWidth="1"/>
    <col min="12047" max="12047" width="36.28515625" style="110" customWidth="1"/>
    <col min="12048" max="12280" width="9.140625" style="110"/>
    <col min="12281" max="12281" width="3.5703125" style="110" customWidth="1"/>
    <col min="12282" max="12282" width="25.7109375" style="110" customWidth="1"/>
    <col min="12283" max="12283" width="11.5703125" style="110" customWidth="1"/>
    <col min="12284" max="12284" width="18.42578125" style="110" customWidth="1"/>
    <col min="12285" max="12285" width="10.140625" style="110" customWidth="1"/>
    <col min="12286" max="12286" width="15.5703125" style="110" customWidth="1"/>
    <col min="12287" max="12287" width="16" style="110" customWidth="1"/>
    <col min="12288" max="12288" width="7" style="110" customWidth="1"/>
    <col min="12289" max="12289" width="14.42578125" style="110" customWidth="1"/>
    <col min="12290" max="12290" width="11" style="110" customWidth="1"/>
    <col min="12291" max="12292" width="13.85546875" style="110" customWidth="1"/>
    <col min="12293" max="12293" width="12.140625" style="110" customWidth="1"/>
    <col min="12294" max="12294" width="13.85546875" style="110" customWidth="1"/>
    <col min="12295" max="12295" width="11.5703125" style="110" customWidth="1"/>
    <col min="12296" max="12296" width="15.140625" style="110" customWidth="1"/>
    <col min="12297" max="12297" width="13.85546875" style="110" customWidth="1"/>
    <col min="12298" max="12298" width="10.5703125" style="110" customWidth="1"/>
    <col min="12299" max="12299" width="13.85546875" style="110" customWidth="1"/>
    <col min="12300" max="12300" width="11.7109375" style="110" customWidth="1"/>
    <col min="12301" max="12301" width="0" style="110" hidden="1" customWidth="1"/>
    <col min="12302" max="12302" width="35.140625" style="110" customWidth="1"/>
    <col min="12303" max="12303" width="36.28515625" style="110" customWidth="1"/>
    <col min="12304" max="12536" width="9.140625" style="110"/>
    <col min="12537" max="12537" width="3.5703125" style="110" customWidth="1"/>
    <col min="12538" max="12538" width="25.7109375" style="110" customWidth="1"/>
    <col min="12539" max="12539" width="11.5703125" style="110" customWidth="1"/>
    <col min="12540" max="12540" width="18.42578125" style="110" customWidth="1"/>
    <col min="12541" max="12541" width="10.140625" style="110" customWidth="1"/>
    <col min="12542" max="12542" width="15.5703125" style="110" customWidth="1"/>
    <col min="12543" max="12543" width="16" style="110" customWidth="1"/>
    <col min="12544" max="12544" width="7" style="110" customWidth="1"/>
    <col min="12545" max="12545" width="14.42578125" style="110" customWidth="1"/>
    <col min="12546" max="12546" width="11" style="110" customWidth="1"/>
    <col min="12547" max="12548" width="13.85546875" style="110" customWidth="1"/>
    <col min="12549" max="12549" width="12.140625" style="110" customWidth="1"/>
    <col min="12550" max="12550" width="13.85546875" style="110" customWidth="1"/>
    <col min="12551" max="12551" width="11.5703125" style="110" customWidth="1"/>
    <col min="12552" max="12552" width="15.140625" style="110" customWidth="1"/>
    <col min="12553" max="12553" width="13.85546875" style="110" customWidth="1"/>
    <col min="12554" max="12554" width="10.5703125" style="110" customWidth="1"/>
    <col min="12555" max="12555" width="13.85546875" style="110" customWidth="1"/>
    <col min="12556" max="12556" width="11.7109375" style="110" customWidth="1"/>
    <col min="12557" max="12557" width="0" style="110" hidden="1" customWidth="1"/>
    <col min="12558" max="12558" width="35.140625" style="110" customWidth="1"/>
    <col min="12559" max="12559" width="36.28515625" style="110" customWidth="1"/>
    <col min="12560" max="12792" width="9.140625" style="110"/>
    <col min="12793" max="12793" width="3.5703125" style="110" customWidth="1"/>
    <col min="12794" max="12794" width="25.7109375" style="110" customWidth="1"/>
    <col min="12795" max="12795" width="11.5703125" style="110" customWidth="1"/>
    <col min="12796" max="12796" width="18.42578125" style="110" customWidth="1"/>
    <col min="12797" max="12797" width="10.140625" style="110" customWidth="1"/>
    <col min="12798" max="12798" width="15.5703125" style="110" customWidth="1"/>
    <col min="12799" max="12799" width="16" style="110" customWidth="1"/>
    <col min="12800" max="12800" width="7" style="110" customWidth="1"/>
    <col min="12801" max="12801" width="14.42578125" style="110" customWidth="1"/>
    <col min="12802" max="12802" width="11" style="110" customWidth="1"/>
    <col min="12803" max="12804" width="13.85546875" style="110" customWidth="1"/>
    <col min="12805" max="12805" width="12.140625" style="110" customWidth="1"/>
    <col min="12806" max="12806" width="13.85546875" style="110" customWidth="1"/>
    <col min="12807" max="12807" width="11.5703125" style="110" customWidth="1"/>
    <col min="12808" max="12808" width="15.140625" style="110" customWidth="1"/>
    <col min="12809" max="12809" width="13.85546875" style="110" customWidth="1"/>
    <col min="12810" max="12810" width="10.5703125" style="110" customWidth="1"/>
    <col min="12811" max="12811" width="13.85546875" style="110" customWidth="1"/>
    <col min="12812" max="12812" width="11.7109375" style="110" customWidth="1"/>
    <col min="12813" max="12813" width="0" style="110" hidden="1" customWidth="1"/>
    <col min="12814" max="12814" width="35.140625" style="110" customWidth="1"/>
    <col min="12815" max="12815" width="36.28515625" style="110" customWidth="1"/>
    <col min="12816" max="13048" width="9.140625" style="110"/>
    <col min="13049" max="13049" width="3.5703125" style="110" customWidth="1"/>
    <col min="13050" max="13050" width="25.7109375" style="110" customWidth="1"/>
    <col min="13051" max="13051" width="11.5703125" style="110" customWidth="1"/>
    <col min="13052" max="13052" width="18.42578125" style="110" customWidth="1"/>
    <col min="13053" max="13053" width="10.140625" style="110" customWidth="1"/>
    <col min="13054" max="13054" width="15.5703125" style="110" customWidth="1"/>
    <col min="13055" max="13055" width="16" style="110" customWidth="1"/>
    <col min="13056" max="13056" width="7" style="110" customWidth="1"/>
    <col min="13057" max="13057" width="14.42578125" style="110" customWidth="1"/>
    <col min="13058" max="13058" width="11" style="110" customWidth="1"/>
    <col min="13059" max="13060" width="13.85546875" style="110" customWidth="1"/>
    <col min="13061" max="13061" width="12.140625" style="110" customWidth="1"/>
    <col min="13062" max="13062" width="13.85546875" style="110" customWidth="1"/>
    <col min="13063" max="13063" width="11.5703125" style="110" customWidth="1"/>
    <col min="13064" max="13064" width="15.140625" style="110" customWidth="1"/>
    <col min="13065" max="13065" width="13.85546875" style="110" customWidth="1"/>
    <col min="13066" max="13066" width="10.5703125" style="110" customWidth="1"/>
    <col min="13067" max="13067" width="13.85546875" style="110" customWidth="1"/>
    <col min="13068" max="13068" width="11.7109375" style="110" customWidth="1"/>
    <col min="13069" max="13069" width="0" style="110" hidden="1" customWidth="1"/>
    <col min="13070" max="13070" width="35.140625" style="110" customWidth="1"/>
    <col min="13071" max="13071" width="36.28515625" style="110" customWidth="1"/>
    <col min="13072" max="13304" width="9.140625" style="110"/>
    <col min="13305" max="13305" width="3.5703125" style="110" customWidth="1"/>
    <col min="13306" max="13306" width="25.7109375" style="110" customWidth="1"/>
    <col min="13307" max="13307" width="11.5703125" style="110" customWidth="1"/>
    <col min="13308" max="13308" width="18.42578125" style="110" customWidth="1"/>
    <col min="13309" max="13309" width="10.140625" style="110" customWidth="1"/>
    <col min="13310" max="13310" width="15.5703125" style="110" customWidth="1"/>
    <col min="13311" max="13311" width="16" style="110" customWidth="1"/>
    <col min="13312" max="13312" width="7" style="110" customWidth="1"/>
    <col min="13313" max="13313" width="14.42578125" style="110" customWidth="1"/>
    <col min="13314" max="13314" width="11" style="110" customWidth="1"/>
    <col min="13315" max="13316" width="13.85546875" style="110" customWidth="1"/>
    <col min="13317" max="13317" width="12.140625" style="110" customWidth="1"/>
    <col min="13318" max="13318" width="13.85546875" style="110" customWidth="1"/>
    <col min="13319" max="13319" width="11.5703125" style="110" customWidth="1"/>
    <col min="13320" max="13320" width="15.140625" style="110" customWidth="1"/>
    <col min="13321" max="13321" width="13.85546875" style="110" customWidth="1"/>
    <col min="13322" max="13322" width="10.5703125" style="110" customWidth="1"/>
    <col min="13323" max="13323" width="13.85546875" style="110" customWidth="1"/>
    <col min="13324" max="13324" width="11.7109375" style="110" customWidth="1"/>
    <col min="13325" max="13325" width="0" style="110" hidden="1" customWidth="1"/>
    <col min="13326" max="13326" width="35.140625" style="110" customWidth="1"/>
    <col min="13327" max="13327" width="36.28515625" style="110" customWidth="1"/>
    <col min="13328" max="13560" width="9.140625" style="110"/>
    <col min="13561" max="13561" width="3.5703125" style="110" customWidth="1"/>
    <col min="13562" max="13562" width="25.7109375" style="110" customWidth="1"/>
    <col min="13563" max="13563" width="11.5703125" style="110" customWidth="1"/>
    <col min="13564" max="13564" width="18.42578125" style="110" customWidth="1"/>
    <col min="13565" max="13565" width="10.140625" style="110" customWidth="1"/>
    <col min="13566" max="13566" width="15.5703125" style="110" customWidth="1"/>
    <col min="13567" max="13567" width="16" style="110" customWidth="1"/>
    <col min="13568" max="13568" width="7" style="110" customWidth="1"/>
    <col min="13569" max="13569" width="14.42578125" style="110" customWidth="1"/>
    <col min="13570" max="13570" width="11" style="110" customWidth="1"/>
    <col min="13571" max="13572" width="13.85546875" style="110" customWidth="1"/>
    <col min="13573" max="13573" width="12.140625" style="110" customWidth="1"/>
    <col min="13574" max="13574" width="13.85546875" style="110" customWidth="1"/>
    <col min="13575" max="13575" width="11.5703125" style="110" customWidth="1"/>
    <col min="13576" max="13576" width="15.140625" style="110" customWidth="1"/>
    <col min="13577" max="13577" width="13.85546875" style="110" customWidth="1"/>
    <col min="13578" max="13578" width="10.5703125" style="110" customWidth="1"/>
    <col min="13579" max="13579" width="13.85546875" style="110" customWidth="1"/>
    <col min="13580" max="13580" width="11.7109375" style="110" customWidth="1"/>
    <col min="13581" max="13581" width="0" style="110" hidden="1" customWidth="1"/>
    <col min="13582" max="13582" width="35.140625" style="110" customWidth="1"/>
    <col min="13583" max="13583" width="36.28515625" style="110" customWidth="1"/>
    <col min="13584" max="13816" width="9.140625" style="110"/>
    <col min="13817" max="13817" width="3.5703125" style="110" customWidth="1"/>
    <col min="13818" max="13818" width="25.7109375" style="110" customWidth="1"/>
    <col min="13819" max="13819" width="11.5703125" style="110" customWidth="1"/>
    <col min="13820" max="13820" width="18.42578125" style="110" customWidth="1"/>
    <col min="13821" max="13821" width="10.140625" style="110" customWidth="1"/>
    <col min="13822" max="13822" width="15.5703125" style="110" customWidth="1"/>
    <col min="13823" max="13823" width="16" style="110" customWidth="1"/>
    <col min="13824" max="13824" width="7" style="110" customWidth="1"/>
    <col min="13825" max="13825" width="14.42578125" style="110" customWidth="1"/>
    <col min="13826" max="13826" width="11" style="110" customWidth="1"/>
    <col min="13827" max="13828" width="13.85546875" style="110" customWidth="1"/>
    <col min="13829" max="13829" width="12.140625" style="110" customWidth="1"/>
    <col min="13830" max="13830" width="13.85546875" style="110" customWidth="1"/>
    <col min="13831" max="13831" width="11.5703125" style="110" customWidth="1"/>
    <col min="13832" max="13832" width="15.140625" style="110" customWidth="1"/>
    <col min="13833" max="13833" width="13.85546875" style="110" customWidth="1"/>
    <col min="13834" max="13834" width="10.5703125" style="110" customWidth="1"/>
    <col min="13835" max="13835" width="13.85546875" style="110" customWidth="1"/>
    <col min="13836" max="13836" width="11.7109375" style="110" customWidth="1"/>
    <col min="13837" max="13837" width="0" style="110" hidden="1" customWidth="1"/>
    <col min="13838" max="13838" width="35.140625" style="110" customWidth="1"/>
    <col min="13839" max="13839" width="36.28515625" style="110" customWidth="1"/>
    <col min="13840" max="14072" width="9.140625" style="110"/>
    <col min="14073" max="14073" width="3.5703125" style="110" customWidth="1"/>
    <col min="14074" max="14074" width="25.7109375" style="110" customWidth="1"/>
    <col min="14075" max="14075" width="11.5703125" style="110" customWidth="1"/>
    <col min="14076" max="14076" width="18.42578125" style="110" customWidth="1"/>
    <col min="14077" max="14077" width="10.140625" style="110" customWidth="1"/>
    <col min="14078" max="14078" width="15.5703125" style="110" customWidth="1"/>
    <col min="14079" max="14079" width="16" style="110" customWidth="1"/>
    <col min="14080" max="14080" width="7" style="110" customWidth="1"/>
    <col min="14081" max="14081" width="14.42578125" style="110" customWidth="1"/>
    <col min="14082" max="14082" width="11" style="110" customWidth="1"/>
    <col min="14083" max="14084" width="13.85546875" style="110" customWidth="1"/>
    <col min="14085" max="14085" width="12.140625" style="110" customWidth="1"/>
    <col min="14086" max="14086" width="13.85546875" style="110" customWidth="1"/>
    <col min="14087" max="14087" width="11.5703125" style="110" customWidth="1"/>
    <col min="14088" max="14088" width="15.140625" style="110" customWidth="1"/>
    <col min="14089" max="14089" width="13.85546875" style="110" customWidth="1"/>
    <col min="14090" max="14090" width="10.5703125" style="110" customWidth="1"/>
    <col min="14091" max="14091" width="13.85546875" style="110" customWidth="1"/>
    <col min="14092" max="14092" width="11.7109375" style="110" customWidth="1"/>
    <col min="14093" max="14093" width="0" style="110" hidden="1" customWidth="1"/>
    <col min="14094" max="14094" width="35.140625" style="110" customWidth="1"/>
    <col min="14095" max="14095" width="36.28515625" style="110" customWidth="1"/>
    <col min="14096" max="14328" width="9.140625" style="110"/>
    <col min="14329" max="14329" width="3.5703125" style="110" customWidth="1"/>
    <col min="14330" max="14330" width="25.7109375" style="110" customWidth="1"/>
    <col min="14331" max="14331" width="11.5703125" style="110" customWidth="1"/>
    <col min="14332" max="14332" width="18.42578125" style="110" customWidth="1"/>
    <col min="14333" max="14333" width="10.140625" style="110" customWidth="1"/>
    <col min="14334" max="14334" width="15.5703125" style="110" customWidth="1"/>
    <col min="14335" max="14335" width="16" style="110" customWidth="1"/>
    <col min="14336" max="14336" width="7" style="110" customWidth="1"/>
    <col min="14337" max="14337" width="14.42578125" style="110" customWidth="1"/>
    <col min="14338" max="14338" width="11" style="110" customWidth="1"/>
    <col min="14339" max="14340" width="13.85546875" style="110" customWidth="1"/>
    <col min="14341" max="14341" width="12.140625" style="110" customWidth="1"/>
    <col min="14342" max="14342" width="13.85546875" style="110" customWidth="1"/>
    <col min="14343" max="14343" width="11.5703125" style="110" customWidth="1"/>
    <col min="14344" max="14344" width="15.140625" style="110" customWidth="1"/>
    <col min="14345" max="14345" width="13.85546875" style="110" customWidth="1"/>
    <col min="14346" max="14346" width="10.5703125" style="110" customWidth="1"/>
    <col min="14347" max="14347" width="13.85546875" style="110" customWidth="1"/>
    <col min="14348" max="14348" width="11.7109375" style="110" customWidth="1"/>
    <col min="14349" max="14349" width="0" style="110" hidden="1" customWidth="1"/>
    <col min="14350" max="14350" width="35.140625" style="110" customWidth="1"/>
    <col min="14351" max="14351" width="36.28515625" style="110" customWidth="1"/>
    <col min="14352" max="14584" width="9.140625" style="110"/>
    <col min="14585" max="14585" width="3.5703125" style="110" customWidth="1"/>
    <col min="14586" max="14586" width="25.7109375" style="110" customWidth="1"/>
    <col min="14587" max="14587" width="11.5703125" style="110" customWidth="1"/>
    <col min="14588" max="14588" width="18.42578125" style="110" customWidth="1"/>
    <col min="14589" max="14589" width="10.140625" style="110" customWidth="1"/>
    <col min="14590" max="14590" width="15.5703125" style="110" customWidth="1"/>
    <col min="14591" max="14591" width="16" style="110" customWidth="1"/>
    <col min="14592" max="14592" width="7" style="110" customWidth="1"/>
    <col min="14593" max="14593" width="14.42578125" style="110" customWidth="1"/>
    <col min="14594" max="14594" width="11" style="110" customWidth="1"/>
    <col min="14595" max="14596" width="13.85546875" style="110" customWidth="1"/>
    <col min="14597" max="14597" width="12.140625" style="110" customWidth="1"/>
    <col min="14598" max="14598" width="13.85546875" style="110" customWidth="1"/>
    <col min="14599" max="14599" width="11.5703125" style="110" customWidth="1"/>
    <col min="14600" max="14600" width="15.140625" style="110" customWidth="1"/>
    <col min="14601" max="14601" width="13.85546875" style="110" customWidth="1"/>
    <col min="14602" max="14602" width="10.5703125" style="110" customWidth="1"/>
    <col min="14603" max="14603" width="13.85546875" style="110" customWidth="1"/>
    <col min="14604" max="14604" width="11.7109375" style="110" customWidth="1"/>
    <col min="14605" max="14605" width="0" style="110" hidden="1" customWidth="1"/>
    <col min="14606" max="14606" width="35.140625" style="110" customWidth="1"/>
    <col min="14607" max="14607" width="36.28515625" style="110" customWidth="1"/>
    <col min="14608" max="14840" width="9.140625" style="110"/>
    <col min="14841" max="14841" width="3.5703125" style="110" customWidth="1"/>
    <col min="14842" max="14842" width="25.7109375" style="110" customWidth="1"/>
    <col min="14843" max="14843" width="11.5703125" style="110" customWidth="1"/>
    <col min="14844" max="14844" width="18.42578125" style="110" customWidth="1"/>
    <col min="14845" max="14845" width="10.140625" style="110" customWidth="1"/>
    <col min="14846" max="14846" width="15.5703125" style="110" customWidth="1"/>
    <col min="14847" max="14847" width="16" style="110" customWidth="1"/>
    <col min="14848" max="14848" width="7" style="110" customWidth="1"/>
    <col min="14849" max="14849" width="14.42578125" style="110" customWidth="1"/>
    <col min="14850" max="14850" width="11" style="110" customWidth="1"/>
    <col min="14851" max="14852" width="13.85546875" style="110" customWidth="1"/>
    <col min="14853" max="14853" width="12.140625" style="110" customWidth="1"/>
    <col min="14854" max="14854" width="13.85546875" style="110" customWidth="1"/>
    <col min="14855" max="14855" width="11.5703125" style="110" customWidth="1"/>
    <col min="14856" max="14856" width="15.140625" style="110" customWidth="1"/>
    <col min="14857" max="14857" width="13.85546875" style="110" customWidth="1"/>
    <col min="14858" max="14858" width="10.5703125" style="110" customWidth="1"/>
    <col min="14859" max="14859" width="13.85546875" style="110" customWidth="1"/>
    <col min="14860" max="14860" width="11.7109375" style="110" customWidth="1"/>
    <col min="14861" max="14861" width="0" style="110" hidden="1" customWidth="1"/>
    <col min="14862" max="14862" width="35.140625" style="110" customWidth="1"/>
    <col min="14863" max="14863" width="36.28515625" style="110" customWidth="1"/>
    <col min="14864" max="15096" width="9.140625" style="110"/>
    <col min="15097" max="15097" width="3.5703125" style="110" customWidth="1"/>
    <col min="15098" max="15098" width="25.7109375" style="110" customWidth="1"/>
    <col min="15099" max="15099" width="11.5703125" style="110" customWidth="1"/>
    <col min="15100" max="15100" width="18.42578125" style="110" customWidth="1"/>
    <col min="15101" max="15101" width="10.140625" style="110" customWidth="1"/>
    <col min="15102" max="15102" width="15.5703125" style="110" customWidth="1"/>
    <col min="15103" max="15103" width="16" style="110" customWidth="1"/>
    <col min="15104" max="15104" width="7" style="110" customWidth="1"/>
    <col min="15105" max="15105" width="14.42578125" style="110" customWidth="1"/>
    <col min="15106" max="15106" width="11" style="110" customWidth="1"/>
    <col min="15107" max="15108" width="13.85546875" style="110" customWidth="1"/>
    <col min="15109" max="15109" width="12.140625" style="110" customWidth="1"/>
    <col min="15110" max="15110" width="13.85546875" style="110" customWidth="1"/>
    <col min="15111" max="15111" width="11.5703125" style="110" customWidth="1"/>
    <col min="15112" max="15112" width="15.140625" style="110" customWidth="1"/>
    <col min="15113" max="15113" width="13.85546875" style="110" customWidth="1"/>
    <col min="15114" max="15114" width="10.5703125" style="110" customWidth="1"/>
    <col min="15115" max="15115" width="13.85546875" style="110" customWidth="1"/>
    <col min="15116" max="15116" width="11.7109375" style="110" customWidth="1"/>
    <col min="15117" max="15117" width="0" style="110" hidden="1" customWidth="1"/>
    <col min="15118" max="15118" width="35.140625" style="110" customWidth="1"/>
    <col min="15119" max="15119" width="36.28515625" style="110" customWidth="1"/>
    <col min="15120" max="15352" width="9.140625" style="110"/>
    <col min="15353" max="15353" width="3.5703125" style="110" customWidth="1"/>
    <col min="15354" max="15354" width="25.7109375" style="110" customWidth="1"/>
    <col min="15355" max="15355" width="11.5703125" style="110" customWidth="1"/>
    <col min="15356" max="15356" width="18.42578125" style="110" customWidth="1"/>
    <col min="15357" max="15357" width="10.140625" style="110" customWidth="1"/>
    <col min="15358" max="15358" width="15.5703125" style="110" customWidth="1"/>
    <col min="15359" max="15359" width="16" style="110" customWidth="1"/>
    <col min="15360" max="15360" width="7" style="110" customWidth="1"/>
    <col min="15361" max="15361" width="14.42578125" style="110" customWidth="1"/>
    <col min="15362" max="15362" width="11" style="110" customWidth="1"/>
    <col min="15363" max="15364" width="13.85546875" style="110" customWidth="1"/>
    <col min="15365" max="15365" width="12.140625" style="110" customWidth="1"/>
    <col min="15366" max="15366" width="13.85546875" style="110" customWidth="1"/>
    <col min="15367" max="15367" width="11.5703125" style="110" customWidth="1"/>
    <col min="15368" max="15368" width="15.140625" style="110" customWidth="1"/>
    <col min="15369" max="15369" width="13.85546875" style="110" customWidth="1"/>
    <col min="15370" max="15370" width="10.5703125" style="110" customWidth="1"/>
    <col min="15371" max="15371" width="13.85546875" style="110" customWidth="1"/>
    <col min="15372" max="15372" width="11.7109375" style="110" customWidth="1"/>
    <col min="15373" max="15373" width="0" style="110" hidden="1" customWidth="1"/>
    <col min="15374" max="15374" width="35.140625" style="110" customWidth="1"/>
    <col min="15375" max="15375" width="36.28515625" style="110" customWidth="1"/>
    <col min="15376" max="15608" width="9.140625" style="110"/>
    <col min="15609" max="15609" width="3.5703125" style="110" customWidth="1"/>
    <col min="15610" max="15610" width="25.7109375" style="110" customWidth="1"/>
    <col min="15611" max="15611" width="11.5703125" style="110" customWidth="1"/>
    <col min="15612" max="15612" width="18.42578125" style="110" customWidth="1"/>
    <col min="15613" max="15613" width="10.140625" style="110" customWidth="1"/>
    <col min="15614" max="15614" width="15.5703125" style="110" customWidth="1"/>
    <col min="15615" max="15615" width="16" style="110" customWidth="1"/>
    <col min="15616" max="15616" width="7" style="110" customWidth="1"/>
    <col min="15617" max="15617" width="14.42578125" style="110" customWidth="1"/>
    <col min="15618" max="15618" width="11" style="110" customWidth="1"/>
    <col min="15619" max="15620" width="13.85546875" style="110" customWidth="1"/>
    <col min="15621" max="15621" width="12.140625" style="110" customWidth="1"/>
    <col min="15622" max="15622" width="13.85546875" style="110" customWidth="1"/>
    <col min="15623" max="15623" width="11.5703125" style="110" customWidth="1"/>
    <col min="15624" max="15624" width="15.140625" style="110" customWidth="1"/>
    <col min="15625" max="15625" width="13.85546875" style="110" customWidth="1"/>
    <col min="15626" max="15626" width="10.5703125" style="110" customWidth="1"/>
    <col min="15627" max="15627" width="13.85546875" style="110" customWidth="1"/>
    <col min="15628" max="15628" width="11.7109375" style="110" customWidth="1"/>
    <col min="15629" max="15629" width="0" style="110" hidden="1" customWidth="1"/>
    <col min="15630" max="15630" width="35.140625" style="110" customWidth="1"/>
    <col min="15631" max="15631" width="36.28515625" style="110" customWidth="1"/>
    <col min="15632" max="15864" width="9.140625" style="110"/>
    <col min="15865" max="15865" width="3.5703125" style="110" customWidth="1"/>
    <col min="15866" max="15866" width="25.7109375" style="110" customWidth="1"/>
    <col min="15867" max="15867" width="11.5703125" style="110" customWidth="1"/>
    <col min="15868" max="15868" width="18.42578125" style="110" customWidth="1"/>
    <col min="15869" max="15869" width="10.140625" style="110" customWidth="1"/>
    <col min="15870" max="15870" width="15.5703125" style="110" customWidth="1"/>
    <col min="15871" max="15871" width="16" style="110" customWidth="1"/>
    <col min="15872" max="15872" width="7" style="110" customWidth="1"/>
    <col min="15873" max="15873" width="14.42578125" style="110" customWidth="1"/>
    <col min="15874" max="15874" width="11" style="110" customWidth="1"/>
    <col min="15875" max="15876" width="13.85546875" style="110" customWidth="1"/>
    <col min="15877" max="15877" width="12.140625" style="110" customWidth="1"/>
    <col min="15878" max="15878" width="13.85546875" style="110" customWidth="1"/>
    <col min="15879" max="15879" width="11.5703125" style="110" customWidth="1"/>
    <col min="15880" max="15880" width="15.140625" style="110" customWidth="1"/>
    <col min="15881" max="15881" width="13.85546875" style="110" customWidth="1"/>
    <col min="15882" max="15882" width="10.5703125" style="110" customWidth="1"/>
    <col min="15883" max="15883" width="13.85546875" style="110" customWidth="1"/>
    <col min="15884" max="15884" width="11.7109375" style="110" customWidth="1"/>
    <col min="15885" max="15885" width="0" style="110" hidden="1" customWidth="1"/>
    <col min="15886" max="15886" width="35.140625" style="110" customWidth="1"/>
    <col min="15887" max="15887" width="36.28515625" style="110" customWidth="1"/>
    <col min="15888" max="16120" width="9.140625" style="110"/>
    <col min="16121" max="16121" width="3.5703125" style="110" customWidth="1"/>
    <col min="16122" max="16122" width="25.7109375" style="110" customWidth="1"/>
    <col min="16123" max="16123" width="11.5703125" style="110" customWidth="1"/>
    <col min="16124" max="16124" width="18.42578125" style="110" customWidth="1"/>
    <col min="16125" max="16125" width="10.140625" style="110" customWidth="1"/>
    <col min="16126" max="16126" width="15.5703125" style="110" customWidth="1"/>
    <col min="16127" max="16127" width="16" style="110" customWidth="1"/>
    <col min="16128" max="16128" width="7" style="110" customWidth="1"/>
    <col min="16129" max="16129" width="14.42578125" style="110" customWidth="1"/>
    <col min="16130" max="16130" width="11" style="110" customWidth="1"/>
    <col min="16131" max="16132" width="13.85546875" style="110" customWidth="1"/>
    <col min="16133" max="16133" width="12.140625" style="110" customWidth="1"/>
    <col min="16134" max="16134" width="13.85546875" style="110" customWidth="1"/>
    <col min="16135" max="16135" width="11.5703125" style="110" customWidth="1"/>
    <col min="16136" max="16136" width="15.140625" style="110" customWidth="1"/>
    <col min="16137" max="16137" width="13.85546875" style="110" customWidth="1"/>
    <col min="16138" max="16138" width="10.5703125" style="110" customWidth="1"/>
    <col min="16139" max="16139" width="13.85546875" style="110" customWidth="1"/>
    <col min="16140" max="16140" width="11.7109375" style="110" customWidth="1"/>
    <col min="16141" max="16141" width="0" style="110" hidden="1" customWidth="1"/>
    <col min="16142" max="16142" width="35.140625" style="110" customWidth="1"/>
    <col min="16143" max="16143" width="36.28515625" style="110" customWidth="1"/>
    <col min="16144" max="16384" width="9.140625" style="110"/>
  </cols>
  <sheetData>
    <row r="1" spans="1:15">
      <c r="M1" s="112" t="s">
        <v>273</v>
      </c>
    </row>
    <row r="2" spans="1:15">
      <c r="O2" s="112" t="s">
        <v>301</v>
      </c>
    </row>
    <row r="3" spans="1:15">
      <c r="A3" s="425" t="s">
        <v>287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</row>
    <row r="4" spans="1:15">
      <c r="A4" s="426" t="s">
        <v>285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</row>
    <row r="5" spans="1:15">
      <c r="G5" s="112"/>
      <c r="H5" s="112"/>
      <c r="I5" s="112"/>
      <c r="J5" s="112"/>
      <c r="K5" s="112"/>
      <c r="L5" s="112"/>
    </row>
    <row r="6" spans="1:15" ht="32.450000000000003" customHeight="1">
      <c r="A6" s="427" t="s">
        <v>0</v>
      </c>
      <c r="B6" s="428" t="s">
        <v>298</v>
      </c>
      <c r="C6" s="416" t="s">
        <v>314</v>
      </c>
      <c r="D6" s="428" t="s">
        <v>40</v>
      </c>
      <c r="E6" s="410" t="s">
        <v>295</v>
      </c>
      <c r="F6" s="410"/>
      <c r="G6" s="429"/>
      <c r="H6" s="429" t="s">
        <v>274</v>
      </c>
      <c r="I6" s="430"/>
      <c r="J6" s="430"/>
      <c r="K6" s="430"/>
      <c r="L6" s="431"/>
      <c r="M6" s="113"/>
      <c r="N6" s="410" t="s">
        <v>275</v>
      </c>
      <c r="O6" s="410"/>
    </row>
    <row r="7" spans="1:15" ht="13.15" customHeight="1">
      <c r="A7" s="427"/>
      <c r="B7" s="428"/>
      <c r="C7" s="416"/>
      <c r="D7" s="428"/>
      <c r="E7" s="409" t="s">
        <v>288</v>
      </c>
      <c r="F7" s="410" t="s">
        <v>276</v>
      </c>
      <c r="G7" s="411" t="s">
        <v>277</v>
      </c>
      <c r="H7" s="432" t="s">
        <v>289</v>
      </c>
      <c r="I7" s="432" t="s">
        <v>290</v>
      </c>
      <c r="J7" s="432" t="s">
        <v>291</v>
      </c>
      <c r="K7" s="432" t="s">
        <v>292</v>
      </c>
      <c r="L7" s="432" t="s">
        <v>278</v>
      </c>
      <c r="M7" s="114"/>
      <c r="N7" s="410" t="s">
        <v>279</v>
      </c>
      <c r="O7" s="410" t="s">
        <v>280</v>
      </c>
    </row>
    <row r="8" spans="1:15" ht="80.45" customHeight="1">
      <c r="A8" s="427"/>
      <c r="B8" s="428"/>
      <c r="C8" s="416"/>
      <c r="D8" s="428"/>
      <c r="E8" s="409"/>
      <c r="F8" s="410"/>
      <c r="G8" s="411"/>
      <c r="H8" s="434"/>
      <c r="I8" s="433"/>
      <c r="J8" s="433"/>
      <c r="K8" s="433"/>
      <c r="L8" s="433"/>
      <c r="M8" s="115"/>
      <c r="N8" s="410"/>
      <c r="O8" s="410"/>
    </row>
    <row r="9" spans="1:15">
      <c r="A9" s="116">
        <v>1</v>
      </c>
      <c r="B9" s="116">
        <v>2</v>
      </c>
      <c r="C9" s="117">
        <v>3</v>
      </c>
      <c r="D9" s="118">
        <v>4</v>
      </c>
      <c r="E9" s="118">
        <v>6</v>
      </c>
      <c r="F9" s="118">
        <v>7</v>
      </c>
      <c r="G9" s="118">
        <v>8</v>
      </c>
      <c r="H9" s="116">
        <v>9</v>
      </c>
      <c r="I9" s="116">
        <v>10</v>
      </c>
      <c r="J9" s="116">
        <v>11</v>
      </c>
      <c r="K9" s="116">
        <v>12</v>
      </c>
      <c r="L9" s="116">
        <v>13</v>
      </c>
      <c r="M9" s="116">
        <v>21</v>
      </c>
      <c r="N9" s="116">
        <v>14</v>
      </c>
      <c r="O9" s="116">
        <v>15</v>
      </c>
    </row>
    <row r="10" spans="1:15" ht="13.15" customHeight="1">
      <c r="A10" s="415" t="s">
        <v>299</v>
      </c>
      <c r="B10" s="415"/>
      <c r="C10" s="422"/>
      <c r="D10" s="119" t="s">
        <v>41</v>
      </c>
      <c r="E10" s="120">
        <f t="shared" ref="E10:F10" si="0">E11+E12+E13+E14</f>
        <v>0</v>
      </c>
      <c r="F10" s="120">
        <f t="shared" si="0"/>
        <v>0</v>
      </c>
      <c r="G10" s="121" t="e">
        <f>F10/E10*100</f>
        <v>#DIV/0!</v>
      </c>
      <c r="H10" s="412" t="s">
        <v>281</v>
      </c>
      <c r="I10" s="412" t="s">
        <v>281</v>
      </c>
      <c r="J10" s="412" t="s">
        <v>281</v>
      </c>
      <c r="K10" s="412" t="s">
        <v>281</v>
      </c>
      <c r="L10" s="412" t="s">
        <v>281</v>
      </c>
      <c r="M10" s="417"/>
      <c r="N10" s="418"/>
      <c r="O10" s="418"/>
    </row>
    <row r="11" spans="1:15" ht="25.5">
      <c r="A11" s="415"/>
      <c r="B11" s="415"/>
      <c r="C11" s="423"/>
      <c r="D11" s="119" t="s">
        <v>37</v>
      </c>
      <c r="E11" s="120">
        <f t="shared" ref="E11:F13" si="1">E17+E27</f>
        <v>0</v>
      </c>
      <c r="F11" s="120">
        <f t="shared" si="1"/>
        <v>0</v>
      </c>
      <c r="G11" s="121" t="e">
        <f t="shared" ref="G11:G21" si="2">F11/E11*100</f>
        <v>#DIV/0!</v>
      </c>
      <c r="H11" s="413"/>
      <c r="I11" s="413"/>
      <c r="J11" s="413"/>
      <c r="K11" s="413"/>
      <c r="L11" s="413"/>
      <c r="M11" s="417"/>
      <c r="N11" s="419"/>
      <c r="O11" s="419"/>
    </row>
    <row r="12" spans="1:15" ht="25.5">
      <c r="A12" s="415"/>
      <c r="B12" s="415"/>
      <c r="C12" s="423"/>
      <c r="D12" s="122" t="s">
        <v>2</v>
      </c>
      <c r="E12" s="120">
        <f t="shared" si="1"/>
        <v>0</v>
      </c>
      <c r="F12" s="120">
        <f t="shared" si="1"/>
        <v>0</v>
      </c>
      <c r="G12" s="121" t="e">
        <f t="shared" si="2"/>
        <v>#DIV/0!</v>
      </c>
      <c r="H12" s="413"/>
      <c r="I12" s="413"/>
      <c r="J12" s="413"/>
      <c r="K12" s="413"/>
      <c r="L12" s="413"/>
      <c r="M12" s="417"/>
      <c r="N12" s="419"/>
      <c r="O12" s="419"/>
    </row>
    <row r="13" spans="1:15" ht="13.15" customHeight="1">
      <c r="A13" s="415"/>
      <c r="B13" s="415"/>
      <c r="C13" s="423"/>
      <c r="D13" s="122" t="s">
        <v>43</v>
      </c>
      <c r="E13" s="120">
        <f t="shared" si="1"/>
        <v>0</v>
      </c>
      <c r="F13" s="120">
        <f t="shared" si="1"/>
        <v>0</v>
      </c>
      <c r="G13" s="121" t="e">
        <f t="shared" si="2"/>
        <v>#DIV/0!</v>
      </c>
      <c r="H13" s="413"/>
      <c r="I13" s="413"/>
      <c r="J13" s="413"/>
      <c r="K13" s="413"/>
      <c r="L13" s="413"/>
      <c r="M13" s="417"/>
      <c r="N13" s="419"/>
      <c r="O13" s="419"/>
    </row>
    <row r="14" spans="1:15" ht="25.5">
      <c r="A14" s="415"/>
      <c r="B14" s="415"/>
      <c r="C14" s="424"/>
      <c r="D14" s="122" t="s">
        <v>263</v>
      </c>
      <c r="E14" s="120">
        <f>SUM(E30+E20)</f>
        <v>0</v>
      </c>
      <c r="F14" s="120">
        <f>SUM(F30+F20)</f>
        <v>0</v>
      </c>
      <c r="G14" s="121" t="e">
        <f t="shared" si="2"/>
        <v>#DIV/0!</v>
      </c>
      <c r="H14" s="414"/>
      <c r="I14" s="414"/>
      <c r="J14" s="414"/>
      <c r="K14" s="414"/>
      <c r="L14" s="414"/>
      <c r="M14" s="417"/>
      <c r="N14" s="420"/>
      <c r="O14" s="420"/>
    </row>
    <row r="15" spans="1:15">
      <c r="A15" s="421" t="s">
        <v>36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123"/>
      <c r="O15" s="123"/>
    </row>
    <row r="16" spans="1:15">
      <c r="A16" s="408">
        <v>1</v>
      </c>
      <c r="B16" s="415" t="s">
        <v>286</v>
      </c>
      <c r="C16" s="416"/>
      <c r="D16" s="124" t="s">
        <v>41</v>
      </c>
      <c r="E16" s="120">
        <f>SUM(E17:E20)</f>
        <v>0</v>
      </c>
      <c r="F16" s="120">
        <f>SUM(F17:F20)</f>
        <v>0</v>
      </c>
      <c r="G16" s="121" t="e">
        <f t="shared" si="2"/>
        <v>#DIV/0!</v>
      </c>
      <c r="H16" s="125"/>
      <c r="I16" s="125"/>
      <c r="J16" s="125"/>
      <c r="K16" s="125"/>
      <c r="L16" s="125"/>
      <c r="M16" s="395"/>
      <c r="N16" s="396"/>
      <c r="O16" s="396"/>
    </row>
    <row r="17" spans="1:56" ht="25.5">
      <c r="A17" s="408"/>
      <c r="B17" s="415"/>
      <c r="C17" s="416"/>
      <c r="D17" s="124" t="s">
        <v>37</v>
      </c>
      <c r="E17" s="120">
        <v>0</v>
      </c>
      <c r="F17" s="120">
        <v>0</v>
      </c>
      <c r="G17" s="121" t="e">
        <f t="shared" si="2"/>
        <v>#DIV/0!</v>
      </c>
      <c r="H17" s="125"/>
      <c r="I17" s="125"/>
      <c r="J17" s="125">
        <v>0</v>
      </c>
      <c r="K17" s="125">
        <v>0</v>
      </c>
      <c r="L17" s="125" t="e">
        <f t="shared" ref="L17:L19" si="3">K17/J17*100</f>
        <v>#DIV/0!</v>
      </c>
      <c r="M17" s="395"/>
      <c r="N17" s="397"/>
      <c r="O17" s="397"/>
    </row>
    <row r="18" spans="1:56" ht="38.25">
      <c r="A18" s="408"/>
      <c r="B18" s="415"/>
      <c r="C18" s="416"/>
      <c r="D18" s="126" t="s">
        <v>282</v>
      </c>
      <c r="E18" s="120">
        <v>0</v>
      </c>
      <c r="F18" s="120">
        <v>0</v>
      </c>
      <c r="G18" s="120" t="e">
        <f t="shared" si="2"/>
        <v>#DIV/0!</v>
      </c>
      <c r="H18" s="125"/>
      <c r="I18" s="125"/>
      <c r="J18" s="125">
        <v>0</v>
      </c>
      <c r="K18" s="125">
        <v>0</v>
      </c>
      <c r="L18" s="125" t="e">
        <f t="shared" si="3"/>
        <v>#DIV/0!</v>
      </c>
      <c r="M18" s="395"/>
      <c r="N18" s="397"/>
      <c r="O18" s="397"/>
    </row>
    <row r="19" spans="1:56" ht="13.15" customHeight="1">
      <c r="A19" s="408"/>
      <c r="B19" s="415"/>
      <c r="C19" s="416"/>
      <c r="D19" s="126" t="s">
        <v>43</v>
      </c>
      <c r="E19" s="120">
        <v>0</v>
      </c>
      <c r="F19" s="120">
        <v>0</v>
      </c>
      <c r="G19" s="121" t="e">
        <f t="shared" si="2"/>
        <v>#DIV/0!</v>
      </c>
      <c r="H19" s="125"/>
      <c r="I19" s="125"/>
      <c r="J19" s="125">
        <v>0</v>
      </c>
      <c r="K19" s="125">
        <v>0</v>
      </c>
      <c r="L19" s="125" t="e">
        <f t="shared" si="3"/>
        <v>#DIV/0!</v>
      </c>
      <c r="M19" s="395"/>
      <c r="N19" s="397"/>
      <c r="O19" s="397"/>
    </row>
    <row r="20" spans="1:56" s="127" customFormat="1" ht="25.5">
      <c r="A20" s="408"/>
      <c r="B20" s="415"/>
      <c r="C20" s="416"/>
      <c r="D20" s="126" t="s">
        <v>263</v>
      </c>
      <c r="E20" s="120">
        <v>0</v>
      </c>
      <c r="F20" s="120">
        <v>0</v>
      </c>
      <c r="G20" s="121" t="e">
        <f t="shared" si="2"/>
        <v>#DIV/0!</v>
      </c>
      <c r="H20" s="125"/>
      <c r="I20" s="125"/>
      <c r="J20" s="125">
        <v>0</v>
      </c>
      <c r="K20" s="125">
        <v>0</v>
      </c>
      <c r="L20" s="125" t="e">
        <f>K20/J20*100</f>
        <v>#DIV/0!</v>
      </c>
      <c r="M20" s="395"/>
      <c r="N20" s="398"/>
      <c r="O20" s="398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</row>
    <row r="21" spans="1:56" s="127" customFormat="1">
      <c r="A21" s="399">
        <v>2</v>
      </c>
      <c r="B21" s="402" t="s">
        <v>311</v>
      </c>
      <c r="C21" s="405"/>
      <c r="D21" s="128" t="s">
        <v>41</v>
      </c>
      <c r="E21" s="129">
        <f>SUM(E22:E25)</f>
        <v>0</v>
      </c>
      <c r="F21" s="129">
        <f>SUM(F22:F25)</f>
        <v>0</v>
      </c>
      <c r="G21" s="121" t="e">
        <f t="shared" si="2"/>
        <v>#DIV/0!</v>
      </c>
      <c r="H21" s="130"/>
      <c r="I21" s="130"/>
      <c r="J21" s="130"/>
      <c r="K21" s="130"/>
      <c r="L21" s="130"/>
      <c r="N21" s="396"/>
      <c r="O21" s="396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</row>
    <row r="22" spans="1:56" s="127" customFormat="1" ht="25.5">
      <c r="A22" s="400"/>
      <c r="B22" s="403"/>
      <c r="C22" s="406"/>
      <c r="D22" s="124" t="s">
        <v>37</v>
      </c>
      <c r="E22" s="129">
        <v>0</v>
      </c>
      <c r="F22" s="129">
        <v>0</v>
      </c>
      <c r="G22" s="121">
        <v>0</v>
      </c>
      <c r="J22" s="125"/>
      <c r="K22" s="125"/>
      <c r="L22" s="125"/>
      <c r="N22" s="397"/>
      <c r="O22" s="397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</row>
    <row r="23" spans="1:56" s="127" customFormat="1" ht="38.25">
      <c r="A23" s="400"/>
      <c r="B23" s="403"/>
      <c r="C23" s="406"/>
      <c r="D23" s="126" t="s">
        <v>282</v>
      </c>
      <c r="E23" s="129">
        <v>0</v>
      </c>
      <c r="F23" s="131">
        <v>0</v>
      </c>
      <c r="G23" s="121" t="e">
        <f t="shared" ref="G23:G24" si="4">F23/E23*100</f>
        <v>#DIV/0!</v>
      </c>
      <c r="H23" s="125"/>
      <c r="I23" s="125"/>
      <c r="J23" s="125">
        <v>0</v>
      </c>
      <c r="K23" s="125">
        <v>0</v>
      </c>
      <c r="L23" s="125" t="e">
        <f>K23/J23*100</f>
        <v>#DIV/0!</v>
      </c>
      <c r="N23" s="397"/>
      <c r="O23" s="397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</row>
    <row r="24" spans="1:56" s="127" customFormat="1">
      <c r="A24" s="400"/>
      <c r="B24" s="403"/>
      <c r="C24" s="406"/>
      <c r="D24" s="126" t="s">
        <v>43</v>
      </c>
      <c r="E24" s="129">
        <v>0</v>
      </c>
      <c r="F24" s="131">
        <v>0</v>
      </c>
      <c r="G24" s="121" t="e">
        <f t="shared" si="4"/>
        <v>#DIV/0!</v>
      </c>
      <c r="H24" s="125"/>
      <c r="I24" s="125"/>
      <c r="J24" s="125">
        <v>0</v>
      </c>
      <c r="K24" s="125">
        <v>0</v>
      </c>
      <c r="L24" s="125" t="e">
        <f>K24/J24*100</f>
        <v>#DIV/0!</v>
      </c>
      <c r="N24" s="397"/>
      <c r="O24" s="397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</row>
    <row r="25" spans="1:56" s="127" customFormat="1" ht="25.5">
      <c r="A25" s="401"/>
      <c r="B25" s="404"/>
      <c r="C25" s="407"/>
      <c r="D25" s="126" t="s">
        <v>263</v>
      </c>
      <c r="E25" s="129">
        <v>0</v>
      </c>
      <c r="F25" s="129">
        <v>0</v>
      </c>
      <c r="G25" s="121">
        <v>0</v>
      </c>
      <c r="H25" s="125"/>
      <c r="I25" s="125"/>
      <c r="J25" s="125"/>
      <c r="K25" s="125"/>
      <c r="L25" s="125"/>
      <c r="N25" s="398"/>
      <c r="O25" s="398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</row>
    <row r="26" spans="1:56" s="127" customFormat="1">
      <c r="A26" s="399">
        <v>3</v>
      </c>
      <c r="B26" s="402" t="s">
        <v>312</v>
      </c>
      <c r="C26" s="405"/>
      <c r="D26" s="128" t="s">
        <v>41</v>
      </c>
      <c r="E26" s="129">
        <f>SUM(E27:E30)</f>
        <v>0</v>
      </c>
      <c r="F26" s="129">
        <f>SUM(F27:F30)</f>
        <v>0</v>
      </c>
      <c r="G26" s="121" t="e">
        <f t="shared" ref="G26" si="5">F26/E26*100</f>
        <v>#DIV/0!</v>
      </c>
      <c r="H26" s="130"/>
      <c r="I26" s="130"/>
      <c r="J26" s="130"/>
      <c r="K26" s="130"/>
      <c r="L26" s="130"/>
      <c r="N26" s="396"/>
      <c r="O26" s="396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</row>
    <row r="27" spans="1:56" s="127" customFormat="1" ht="25.5">
      <c r="A27" s="400"/>
      <c r="B27" s="403"/>
      <c r="C27" s="406"/>
      <c r="D27" s="124" t="s">
        <v>37</v>
      </c>
      <c r="E27" s="129">
        <v>0</v>
      </c>
      <c r="F27" s="129">
        <v>0</v>
      </c>
      <c r="G27" s="121">
        <v>0</v>
      </c>
      <c r="J27" s="125"/>
      <c r="K27" s="125"/>
      <c r="L27" s="125"/>
      <c r="N27" s="397"/>
      <c r="O27" s="397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</row>
    <row r="28" spans="1:56" s="127" customFormat="1" ht="38.25">
      <c r="A28" s="400"/>
      <c r="B28" s="403"/>
      <c r="C28" s="406"/>
      <c r="D28" s="126" t="s">
        <v>282</v>
      </c>
      <c r="E28" s="129">
        <v>0</v>
      </c>
      <c r="F28" s="131">
        <v>0</v>
      </c>
      <c r="G28" s="121" t="e">
        <f t="shared" ref="G28:G29" si="6">F28/E28*100</f>
        <v>#DIV/0!</v>
      </c>
      <c r="H28" s="125"/>
      <c r="I28" s="125"/>
      <c r="J28" s="125">
        <v>0</v>
      </c>
      <c r="K28" s="125">
        <v>0</v>
      </c>
      <c r="L28" s="125" t="e">
        <f>K28/J28*100</f>
        <v>#DIV/0!</v>
      </c>
      <c r="N28" s="397"/>
      <c r="O28" s="397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</row>
    <row r="29" spans="1:56" s="127" customFormat="1">
      <c r="A29" s="400"/>
      <c r="B29" s="403"/>
      <c r="C29" s="406"/>
      <c r="D29" s="126" t="s">
        <v>43</v>
      </c>
      <c r="E29" s="129">
        <v>0</v>
      </c>
      <c r="F29" s="131">
        <v>0</v>
      </c>
      <c r="G29" s="121" t="e">
        <f t="shared" si="6"/>
        <v>#DIV/0!</v>
      </c>
      <c r="H29" s="125"/>
      <c r="I29" s="125"/>
      <c r="J29" s="125">
        <v>0</v>
      </c>
      <c r="K29" s="125">
        <v>0</v>
      </c>
      <c r="L29" s="125" t="e">
        <f>K29/J29*100</f>
        <v>#DIV/0!</v>
      </c>
      <c r="N29" s="397"/>
      <c r="O29" s="397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</row>
    <row r="30" spans="1:56" s="127" customFormat="1" ht="25.5">
      <c r="A30" s="401"/>
      <c r="B30" s="404"/>
      <c r="C30" s="407"/>
      <c r="D30" s="126" t="s">
        <v>263</v>
      </c>
      <c r="E30" s="129">
        <v>0</v>
      </c>
      <c r="F30" s="129">
        <v>0</v>
      </c>
      <c r="G30" s="121">
        <v>0</v>
      </c>
      <c r="H30" s="125"/>
      <c r="I30" s="125"/>
      <c r="J30" s="125"/>
      <c r="K30" s="125"/>
      <c r="L30" s="125"/>
      <c r="N30" s="398"/>
      <c r="O30" s="398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</row>
    <row r="32" spans="1:56" s="132" customFormat="1" ht="11.85" customHeight="1">
      <c r="A32" s="132" t="s">
        <v>283</v>
      </c>
      <c r="C32" s="133"/>
    </row>
    <row r="33" spans="1:16" s="132" customFormat="1" ht="32.450000000000003" customHeight="1">
      <c r="A33" s="437" t="s">
        <v>293</v>
      </c>
      <c r="B33" s="437"/>
      <c r="C33" s="437"/>
      <c r="D33" s="437"/>
      <c r="E33" s="437"/>
      <c r="F33" s="437"/>
      <c r="G33" s="437"/>
    </row>
    <row r="34" spans="1:16" ht="35.450000000000003" customHeight="1">
      <c r="A34" s="438" t="s">
        <v>297</v>
      </c>
      <c r="B34" s="438"/>
      <c r="C34" s="438"/>
      <c r="D34" s="438"/>
      <c r="E34" s="438"/>
      <c r="F34" s="438"/>
      <c r="G34" s="438"/>
    </row>
    <row r="35" spans="1:16">
      <c r="A35" s="134"/>
      <c r="B35" s="134"/>
    </row>
    <row r="36" spans="1:16" s="135" customFormat="1" ht="21.4" customHeight="1">
      <c r="A36" s="439" t="s">
        <v>265</v>
      </c>
      <c r="B36" s="439"/>
      <c r="C36" s="439"/>
      <c r="D36" s="439"/>
      <c r="E36" s="439"/>
      <c r="F36" s="439"/>
      <c r="G36" s="439"/>
      <c r="H36" s="440"/>
      <c r="I36" s="440"/>
      <c r="J36" s="440"/>
      <c r="K36" s="440"/>
      <c r="L36" s="440"/>
      <c r="M36" s="139"/>
      <c r="N36" s="139"/>
      <c r="O36" s="137" t="s">
        <v>284</v>
      </c>
      <c r="P36" s="136"/>
    </row>
    <row r="37" spans="1:16" ht="33.6" customHeight="1">
      <c r="A37" s="441" t="s">
        <v>300</v>
      </c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140"/>
      <c r="M37" s="140"/>
      <c r="N37" s="140"/>
    </row>
    <row r="38" spans="1:16" ht="18.75">
      <c r="A38" s="309"/>
      <c r="B38" s="436"/>
      <c r="C38" s="138"/>
      <c r="D38" s="96"/>
      <c r="E38" s="97"/>
      <c r="F38" s="97"/>
      <c r="G38" s="97"/>
      <c r="H38" s="138"/>
      <c r="I38" s="138"/>
      <c r="J38" s="138"/>
      <c r="K38" s="138"/>
      <c r="L38" s="140"/>
      <c r="M38" s="140"/>
      <c r="N38" s="140"/>
    </row>
    <row r="39" spans="1:16" ht="18.75">
      <c r="A39" s="297"/>
      <c r="B39" s="297"/>
      <c r="C39" s="297"/>
      <c r="D39" s="435"/>
      <c r="E39" s="435"/>
      <c r="F39" s="435"/>
      <c r="G39" s="435"/>
      <c r="H39" s="435"/>
      <c r="I39" s="435"/>
      <c r="J39" s="435"/>
      <c r="K39" s="435"/>
      <c r="L39" s="140"/>
      <c r="M39" s="140"/>
      <c r="N39" s="140"/>
    </row>
  </sheetData>
  <mergeCells count="52">
    <mergeCell ref="A39:K39"/>
    <mergeCell ref="A38:B38"/>
    <mergeCell ref="A33:G33"/>
    <mergeCell ref="A34:G34"/>
    <mergeCell ref="A36:L36"/>
    <mergeCell ref="A37:K37"/>
    <mergeCell ref="A3:O3"/>
    <mergeCell ref="A4:O4"/>
    <mergeCell ref="A6:A8"/>
    <mergeCell ref="B6:B8"/>
    <mergeCell ref="C6:C8"/>
    <mergeCell ref="D6:D8"/>
    <mergeCell ref="E6:G6"/>
    <mergeCell ref="H6:L6"/>
    <mergeCell ref="L7:L8"/>
    <mergeCell ref="N7:N8"/>
    <mergeCell ref="O7:O8"/>
    <mergeCell ref="K7:K8"/>
    <mergeCell ref="H7:H8"/>
    <mergeCell ref="I7:I8"/>
    <mergeCell ref="J7:J8"/>
    <mergeCell ref="N6:O6"/>
    <mergeCell ref="M10:M14"/>
    <mergeCell ref="N10:N14"/>
    <mergeCell ref="O10:O14"/>
    <mergeCell ref="A15:M15"/>
    <mergeCell ref="H10:H14"/>
    <mergeCell ref="I10:I14"/>
    <mergeCell ref="J10:J14"/>
    <mergeCell ref="K10:K14"/>
    <mergeCell ref="A10:B14"/>
    <mergeCell ref="C10:C14"/>
    <mergeCell ref="E7:E8"/>
    <mergeCell ref="F7:F8"/>
    <mergeCell ref="G7:G8"/>
    <mergeCell ref="L10:L14"/>
    <mergeCell ref="B16:B20"/>
    <mergeCell ref="C16:C20"/>
    <mergeCell ref="M16:M20"/>
    <mergeCell ref="N16:N20"/>
    <mergeCell ref="O16:O20"/>
    <mergeCell ref="A26:A30"/>
    <mergeCell ref="B26:B30"/>
    <mergeCell ref="C26:C30"/>
    <mergeCell ref="N26:N30"/>
    <mergeCell ref="O21:O25"/>
    <mergeCell ref="O26:O30"/>
    <mergeCell ref="A21:A25"/>
    <mergeCell ref="B21:B25"/>
    <mergeCell ref="C21:C25"/>
    <mergeCell ref="N21:N25"/>
    <mergeCell ref="A16:A20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Титульный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2023-07-27T07:03:05Z</cp:lastPrinted>
  <dcterms:created xsi:type="dcterms:W3CDTF">2011-05-17T05:04:33Z</dcterms:created>
  <dcterms:modified xsi:type="dcterms:W3CDTF">2024-04-05T04:46:51Z</dcterms:modified>
</cp:coreProperties>
</file>